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814" documentId="13_ncr:1_{F6CB121F-512D-4AA6-A0C1-0FB36C537598}" xr6:coauthVersionLast="47" xr6:coauthVersionMax="47" xr10:uidLastSave="{FDE87629-FF7C-4CDE-A20D-F0A851A16319}"/>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3" i="1"/>
  <c r="B4" i="1"/>
  <c r="B5" i="1"/>
  <c r="B6" i="1"/>
  <c r="B7" i="1"/>
  <c r="B8" i="1"/>
  <c r="B9" i="1"/>
  <c r="B10" i="1"/>
  <c r="B11" i="1"/>
  <c r="B12" i="1"/>
  <c r="B13" i="1"/>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<sst xmlns="http://schemas.openxmlformats.org/spreadsheetml/2006/main" count="179016" uniqueCount="39098">
  <si>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</si>
  <si>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</si>
  <si>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</si>
  <si>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</si>
  <si>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</si>
  <si>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</si>
  <si>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</si>
  <si>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</si>
  <si>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</si>
  <si>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</si>
  <si>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</si>
  <si>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</si>
  <si>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</si>
  <si>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</si>
  <si>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</si>
  <si>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</si>
  <si>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</si>
  <si>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</si>
  <si>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</si>
  <si>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</si>
  <si>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</si>
  <si>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</si>
  <si>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</si>
  <si>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</si>
  <si>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</si>
  <si>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</si>
  <si>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</si>
  <si>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</si>
  <si>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</si>
  <si>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</si>
  <si>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</si>
  <si>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</si>
  <si>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</si>
  <si>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</si>
  <si>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</si>
  <si>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</si>
  <si>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</si>
  <si>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</si>
  <si>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</si>
  <si>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</si>
  <si>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</si>
  <si>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</si>
  <si>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</si>
  <si>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</si>
  <si>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</si>
  <si>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</si>
  <si>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</si>
  <si>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</si>
  <si>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</si>
  <si>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</si>
  <si>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</si>
  <si>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</si>
  <si>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</si>
  <si>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</si>
  <si>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</si>
  <si>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</si>
  <si>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</si>
  <si>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</si>
  <si>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</si>
  <si>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</si>
  <si>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</si>
  <si>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</si>
  <si>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</si>
  <si>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</si>
  <si>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</si>
  <si>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</si>
  <si>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</si>
  <si>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</si>
  <si>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</si>
  <si>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</si>
  <si>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</si>
  <si>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</si>
  <si>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</si>
  <si>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</si>
  <si>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</si>
  <si>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</si>
  <si>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</si>
  <si>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</si>
  <si>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</si>
  <si>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</si>
  <si>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</si>
  <si>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</si>
  <si>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</si>
  <si>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</si>
  <si>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</si>
  <si>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</si>
  <si>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</si>
  <si>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</si>
  <si>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</si>
  <si>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</si>
  <si>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</si>
  <si>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</si>
  <si>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</si>
  <si>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</si>
  <si>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</si>
  <si>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</si>
  <si>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</si>
  <si>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</si>
  <si>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</si>
  <si>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</si>
  <si>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</si>
  <si>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</si>
  <si>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</si>
  <si>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</si>
  <si>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</si>
  <si>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</si>
  <si>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</si>
  <si>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</si>
  <si>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</si>
  <si>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</si>
  <si>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</si>
  <si>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</si>
  <si>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</si>
  <si>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</si>
  <si>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</si>
  <si>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</si>
  <si>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</si>
  <si>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</si>
  <si>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</si>
  <si>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</si>
  <si>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</si>
  <si>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</si>
  <si>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</si>
  <si>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</si>
  <si>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</si>
  <si>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</si>
  <si>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</si>
  <si>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</si>
  <si>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</si>
  <si>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</si>
  <si>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</si>
  <si>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</si>
  <si>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</si>
  <si>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</si>
  <si>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</si>
  <si>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</si>
  <si>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</si>
  <si>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</si>
  <si>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</si>
  <si>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</si>
  <si>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</si>
  <si>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</si>
  <si>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</si>
  <si>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</si>
  <si>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</si>
  <si>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</si>
  <si>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</si>
  <si>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</si>
  <si>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</si>
  <si>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</si>
  <si>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</si>
  <si>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</si>
  <si>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</si>
  <si>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</si>
  <si>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</si>
  <si>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</si>
  <si>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</si>
  <si>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</si>
  <si>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</si>
  <si>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</si>
  <si>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</si>
  <si>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</si>
  <si>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</si>
  <si>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</si>
  <si>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</si>
  <si>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</si>
  <si>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</si>
  <si>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</si>
  <si>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</si>
  <si>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</si>
  <si>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</si>
  <si>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</si>
  <si>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</si>
  <si>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</si>
  <si>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</si>
  <si>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</si>
  <si>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</si>
  <si>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</si>
  <si>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</si>
  <si>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</si>
  <si>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</si>
  <si>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</si>
  <si>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</si>
  <si>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</si>
  <si>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</si>
  <si>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</si>
  <si>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</si>
  <si>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</si>
  <si>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</si>
  <si>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</si>
  <si>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</si>
  <si>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</si>
  <si>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</si>
  <si>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</si>
  <si>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</si>
  <si>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</si>
  <si>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</si>
  <si>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</si>
  <si>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</si>
  <si>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</si>
  <si>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</si>
  <si>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</si>
  <si>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</si>
  <si>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</si>
  <si>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</si>
  <si>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</si>
  <si>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</si>
  <si>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</si>
  <si>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</si>
  <si>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</si>
  <si>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</si>
  <si>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</si>
  <si>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</si>
  <si>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</si>
  <si>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</si>
  <si>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</si>
  <si>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</si>
  <si>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</si>
  <si>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</si>
  <si>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</si>
  <si>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</si>
  <si>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</si>
  <si>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</si>
  <si>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</si>
  <si>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</si>
  <si>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</si>
  <si>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</si>
  <si>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</si>
  <si>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</si>
  <si>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</si>
  <si>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</si>
  <si>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</si>
  <si>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</si>
  <si>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</si>
  <si>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</si>
  <si>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</si>
  <si>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</si>
  <si>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</si>
  <si>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</si>
  <si>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</si>
  <si>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</si>
  <si>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</si>
  <si>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</si>
  <si>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</si>
  <si>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</si>
  <si>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</si>
  <si>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</si>
  <si>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</si>
  <si>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</si>
  <si>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</si>
  <si>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</si>
  <si>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</si>
  <si>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</si>
  <si>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</si>
  <si>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</si>
  <si>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</si>
  <si>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</si>
  <si>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</si>
  <si>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</si>
  <si>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</si>
  <si>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</si>
  <si>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</si>
  <si>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</si>
  <si>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</si>
  <si>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</si>
  <si>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</si>
  <si>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</si>
  <si>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</si>
  <si>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</si>
  <si>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</si>
  <si>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</si>
  <si>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</si>
  <si>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</si>
  <si>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</si>
  <si>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</si>
  <si>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</si>
  <si>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</si>
  <si>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</si>
  <si>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</si>
  <si>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</si>
  <si>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</si>
  <si>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</si>
  <si>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</si>
  <si>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</si>
  <si>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</si>
  <si>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</si>
  <si>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</si>
  <si>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</si>
  <si>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</si>
  <si>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</si>
  <si>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</si>
  <si>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</si>
  <si>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</si>
  <si>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</si>
  <si>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</si>
  <si>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</si>
  <si>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</si>
  <si>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</si>
  <si>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</si>
  <si>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</si>
  <si>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</si>
  <si>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</si>
  <si>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</si>
  <si>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</si>
  <si>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</si>
  <si>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</si>
  <si>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</si>
  <si>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</si>
  <si>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</si>
  <si>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</si>
  <si>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</si>
  <si>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</si>
  <si>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</si>
  <si>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</si>
  <si>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</si>
  <si>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</si>
  <si>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</si>
  <si>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</si>
  <si>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</si>
  <si>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</si>
  <si>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</si>
  <si>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</si>
  <si>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</si>
  <si>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</si>
  <si>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</si>
  <si>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</si>
  <si>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</si>
  <si>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</si>
  <si>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</si>
  <si>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</si>
  <si>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</si>
  <si>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</si>
  <si>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</si>
  <si>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</si>
  <si>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</si>
  <si>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</si>
  <si>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</si>
  <si>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</si>
  <si>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</si>
  <si>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</si>
  <si>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</si>
  <si>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</si>
  <si>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</si>
  <si>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</si>
  <si>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</si>
  <si>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</si>
  <si>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</si>
  <si>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</si>
  <si>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</si>
  <si>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</si>
  <si>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</si>
  <si>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</si>
  <si>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</si>
  <si>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</si>
  <si>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</si>
  <si>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</si>
  <si>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</si>
  <si>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</si>
  <si>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</si>
  <si>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</si>
  <si>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</si>
  <si>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</si>
  <si>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</si>
  <si>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</si>
  <si>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</si>
  <si>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</si>
  <si>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</si>
  <si>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</si>
  <si>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</si>
  <si>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</si>
  <si>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</si>
  <si>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</si>
  <si>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</si>
  <si>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</si>
  <si>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</si>
  <si>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</si>
  <si>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</si>
  <si>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</si>
  <si>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</si>
  <si>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</si>
  <si>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</si>
  <si>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</si>
  <si>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</si>
  <si>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</si>
  <si>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</si>
  <si>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</si>
  <si>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</si>
  <si>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</si>
  <si>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</si>
  <si>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</si>
  <si>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</si>
  <si>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</si>
  <si>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</si>
  <si>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</si>
  <si>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</si>
  <si>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</si>
  <si>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</si>
  <si>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</si>
  <si>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</si>
  <si>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</si>
  <si>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</si>
  <si>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</si>
  <si>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</si>
  <si>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</si>
  <si>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</si>
  <si>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</si>
  <si>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</si>
  <si>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</si>
  <si>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</si>
  <si>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</si>
  <si>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</si>
  <si>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</si>
  <si>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</si>
  <si>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</si>
  <si>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</si>
  <si>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</si>
  <si>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</si>
  <si>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</si>
  <si>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</si>
  <si>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</si>
  <si>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</si>
  <si>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</si>
  <si>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</si>
  <si>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</si>
  <si>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</si>
  <si>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</si>
  <si>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</si>
  <si>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</si>
  <si>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</si>
  <si>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</si>
  <si>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</si>
  <si>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</si>
  <si>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</si>
  <si>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</si>
  <si>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</si>
  <si>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</si>
  <si>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</si>
  <si>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</si>
  <si>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</si>
  <si>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</si>
  <si>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</si>
  <si>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</si>
  <si>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</si>
  <si>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</si>
  <si>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</si>
  <si>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</si>
  <si>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</si>
  <si>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</si>
  <si>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</si>
  <si>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</si>
  <si>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</si>
  <si>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</si>
  <si>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</si>
  <si>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</si>
  <si>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</si>
  <si>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</si>
  <si>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</si>
  <si>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</si>
  <si>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</si>
  <si>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</si>
  <si>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</si>
  <si>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</si>
  <si>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</si>
  <si>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</si>
  <si>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</si>
  <si>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</si>
  <si>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</si>
  <si>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</si>
  <si>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</si>
  <si>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</si>
  <si>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</si>
  <si>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</si>
  <si>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</si>
  <si>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</si>
  <si>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</si>
  <si>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</si>
  <si>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</si>
  <si>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</si>
  <si>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</si>
  <si>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</si>
  <si>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</si>
  <si>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</si>
  <si>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</si>
  <si>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</si>
  <si>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</si>
  <si>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</si>
  <si>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</si>
  <si>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</si>
  <si>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</si>
  <si>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</si>
  <si>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</si>
  <si>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</si>
  <si>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</si>
  <si>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</si>
  <si>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</si>
  <si>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</si>
  <si>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</si>
  <si>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</si>
  <si>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</si>
  <si>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</si>
  <si>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</si>
  <si>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</si>
  <si>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</si>
  <si>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</si>
  <si>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</si>
  <si>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</si>
  <si>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</si>
  <si>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</si>
  <si>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</si>
  <si>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</si>
  <si>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</si>
  <si>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</si>
  <si>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</si>
  <si>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</si>
  <si>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</si>
  <si>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</si>
  <si>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</si>
  <si>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</si>
  <si>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</si>
  <si>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</si>
  <si>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</si>
  <si>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</si>
  <si>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</si>
  <si>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</si>
  <si>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</si>
  <si>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</si>
  <si>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</si>
  <si>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</si>
  <si>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</si>
  <si>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</si>
  <si>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</si>
  <si>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</si>
  <si>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</si>
  <si>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</si>
  <si>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</si>
  <si>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</si>
  <si>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</si>
  <si>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</si>
  <si>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</si>
  <si>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</si>
  <si>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</si>
  <si>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</si>
  <si>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</si>
  <si>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</si>
  <si>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</si>
  <si>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</si>
  <si>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</si>
  <si>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</si>
  <si>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</si>
  <si>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</si>
  <si>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</si>
  <si>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</si>
  <si>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</si>
  <si>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</si>
  <si>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</si>
  <si>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</si>
  <si>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</si>
  <si>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</si>
  <si>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</si>
  <si>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</si>
  <si>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</si>
  <si>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</si>
  <si>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</si>
  <si>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</si>
  <si>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</si>
  <si>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</si>
  <si>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</si>
  <si>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</si>
  <si>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</si>
  <si>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</si>
  <si>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</si>
  <si>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</si>
  <si>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</si>
  <si>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</si>
  <si>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</si>
  <si>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</si>
  <si>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</si>
  <si>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</si>
  <si>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</si>
  <si>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</si>
  <si>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</si>
  <si>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</si>
  <si>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</si>
  <si>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</si>
  <si>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</si>
  <si>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</si>
  <si>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</si>
  <si>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</si>
  <si>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</si>
  <si>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</si>
  <si>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</si>
  <si>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</si>
  <si>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</si>
  <si>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</si>
  <si>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</si>
  <si>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</si>
  <si>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</si>
  <si>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</si>
  <si>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</si>
  <si>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</si>
  <si>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</si>
  <si>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</si>
  <si>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</si>
  <si>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</si>
  <si>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</si>
  <si>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</si>
  <si>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</si>
  <si>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</si>
  <si>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</si>
  <si>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</si>
  <si>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</si>
  <si>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</si>
  <si>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</si>
  <si>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</si>
  <si>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</si>
  <si>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</si>
  <si>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</si>
  <si>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</si>
  <si>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</si>
  <si>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</si>
  <si>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</si>
  <si>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</si>
  <si>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</si>
  <si>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</si>
  <si>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</si>
  <si>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</si>
  <si>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</si>
  <si>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</si>
  <si>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</si>
  <si>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</si>
  <si>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</si>
  <si>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</si>
  <si>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</si>
  <si>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</si>
  <si>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</si>
  <si>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</si>
  <si>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</si>
  <si>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</si>
  <si>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</si>
  <si>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</si>
  <si>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</si>
  <si>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</si>
  <si>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</si>
  <si>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</si>
  <si>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</si>
  <si>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</si>
  <si>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</si>
  <si>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</si>
  <si>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</si>
  <si>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</si>
  <si>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</si>
  <si>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</si>
  <si>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</si>
  <si>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</si>
  <si>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</si>
  <si>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</si>
  <si>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</si>
  <si>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</si>
  <si>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</si>
  <si>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</si>
  <si>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</si>
  <si>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</si>
  <si>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</si>
  <si>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</si>
  <si>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</si>
  <si>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</si>
  <si>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</si>
  <si>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</si>
  <si>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</si>
  <si>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</si>
  <si>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</si>
  <si>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</si>
  <si>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</si>
  <si>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</si>
  <si>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</si>
  <si>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</si>
  <si>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</si>
  <si>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</si>
  <si>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</si>
  <si>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</si>
  <si>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</si>
  <si>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</si>
  <si>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</si>
  <si>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</si>
  <si>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</si>
  <si>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</si>
  <si>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</si>
  <si>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</si>
  <si>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</si>
  <si>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</si>
  <si>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</si>
  <si>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</si>
  <si>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</si>
  <si>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</si>
  <si>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</si>
  <si>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</si>
  <si>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</si>
  <si>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</si>
  <si>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</si>
  <si>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</si>
  <si>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</si>
  <si>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</si>
  <si>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</si>
  <si>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</si>
  <si>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</si>
  <si>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</si>
  <si>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</si>
  <si>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</si>
  <si>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</si>
  <si>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</si>
  <si>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</si>
  <si>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</si>
  <si>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</si>
  <si>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</si>
  <si>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</si>
  <si>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</si>
  <si>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</si>
  <si>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</si>
  <si>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</si>
  <si>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</si>
  <si>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</si>
  <si>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</si>
  <si>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</si>
  <si>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</si>
  <si>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</si>
  <si>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</si>
  <si>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</si>
  <si>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</si>
  <si>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</si>
  <si>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</si>
  <si>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</si>
  <si>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</si>
  <si>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</si>
  <si>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</si>
  <si>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</si>
  <si>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</si>
  <si>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</si>
  <si>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</si>
  <si>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</si>
  <si>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</si>
  <si>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</si>
  <si>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</si>
  <si>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</si>
  <si>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</si>
  <si>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</si>
  <si>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</si>
  <si>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</si>
  <si>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</si>
  <si>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</si>
  <si>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</si>
  <si>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</si>
  <si>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</si>
  <si>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</si>
  <si>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</si>
  <si>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</si>
  <si>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</si>
  <si>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</si>
  <si>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</si>
  <si>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</si>
  <si>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</si>
  <si>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</si>
  <si>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</si>
  <si>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</si>
  <si>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</si>
  <si>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</si>
  <si>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</si>
  <si>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</si>
  <si>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</si>
  <si>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</si>
  <si>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</si>
  <si>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</si>
  <si>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</si>
  <si>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</si>
  <si>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</si>
  <si>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</si>
  <si>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</si>
  <si>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</si>
  <si>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</si>
  <si>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</si>
  <si>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</si>
  <si>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</si>
  <si>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</si>
  <si>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</si>
  <si>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</si>
  <si>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</si>
  <si>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</si>
  <si>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</si>
  <si>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</si>
  <si>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</si>
  <si>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</si>
  <si>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</si>
  <si>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</si>
  <si>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</si>
  <si>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</si>
  <si>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</si>
  <si>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</si>
  <si>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</si>
  <si>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</si>
  <si>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</si>
  <si>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</si>
  <si>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</si>
  <si>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</si>
  <si>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</si>
  <si>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</si>
  <si>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</si>
  <si>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</si>
  <si>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</si>
  <si>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</si>
  <si>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</si>
  <si>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</si>
  <si>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</si>
  <si>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</si>
  <si>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</si>
  <si>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</si>
  <si>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</si>
  <si>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</si>
  <si>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</si>
  <si>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</si>
  <si>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</si>
  <si>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</si>
  <si>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</si>
  <si>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</si>
  <si>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</si>
  <si>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</si>
  <si>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</si>
  <si>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</si>
  <si>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</si>
  <si>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</si>
  <si>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</si>
  <si>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</si>
  <si>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</si>
  <si>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</si>
  <si>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</si>
  <si>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</si>
  <si>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</si>
  <si>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</si>
  <si>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</si>
  <si>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</si>
  <si>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</si>
  <si>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</si>
  <si>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</si>
  <si>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</si>
  <si>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</si>
  <si>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</si>
  <si>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</si>
  <si>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</si>
  <si>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</si>
  <si>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</si>
  <si>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</si>
  <si>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</si>
  <si>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</si>
  <si>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</si>
  <si>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</si>
  <si>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</si>
  <si>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</si>
  <si>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</si>
  <si>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</si>
  <si>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</si>
  <si>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</si>
  <si>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</si>
  <si>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</si>
  <si>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</si>
  <si>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</si>
  <si>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</si>
  <si>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</si>
  <si>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</si>
  <si>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</si>
  <si>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</si>
  <si>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</si>
  <si>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</si>
  <si>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</si>
  <si>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</si>
  <si>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</si>
  <si>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</si>
  <si>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</si>
  <si>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</si>
  <si>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</si>
  <si>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</si>
  <si>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</si>
  <si>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</si>
  <si>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</si>
  <si>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</si>
  <si>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</si>
  <si>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</si>
  <si>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</si>
  <si>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</si>
  <si>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</si>
  <si>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</si>
  <si>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</si>
  <si>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</si>
  <si>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</si>
  <si>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</si>
  <si>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</si>
  <si>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</si>
  <si>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</si>
  <si>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</si>
  <si>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</si>
  <si>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</si>
  <si>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</si>
  <si>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</si>
  <si>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</si>
  <si>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</si>
  <si>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</si>
  <si>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</si>
  <si>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</si>
  <si>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</si>
  <si>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</si>
  <si>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</si>
  <si>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</si>
  <si>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</si>
  <si>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</si>
  <si>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</si>
  <si>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</si>
  <si>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</si>
  <si>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</si>
  <si>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</si>
  <si>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</si>
  <si>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</si>
  <si>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</si>
  <si>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</si>
  <si>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</si>
  <si>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</si>
  <si>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</si>
  <si>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</si>
  <si>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</si>
  <si>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</si>
  <si>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</si>
  <si>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</si>
  <si>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</si>
  <si>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</si>
  <si>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</si>
  <si>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</si>
  <si>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</si>
  <si>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</si>
  <si>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</si>
  <si>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</si>
  <si>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</si>
  <si>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</si>
  <si>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</si>
  <si>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</si>
  <si>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</si>
  <si>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</si>
  <si>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</si>
  <si>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</si>
  <si>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</si>
  <si>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</si>
  <si>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</si>
  <si>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</si>
  <si>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</si>
  <si>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</si>
  <si>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</si>
  <si>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</si>
  <si>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</si>
  <si>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</si>
  <si>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</si>
  <si>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</si>
  <si>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</si>
  <si>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</si>
  <si>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</si>
  <si>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</si>
  <si>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</si>
  <si>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</si>
  <si>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</si>
  <si>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</si>
  <si>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</si>
  <si>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</si>
  <si>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</si>
  <si>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</si>
  <si>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</si>
  <si>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</si>
  <si>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</si>
  <si>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</si>
  <si>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</si>
  <si>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</si>
  <si>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</si>
  <si>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</si>
  <si>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</si>
  <si>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</si>
  <si>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</si>
  <si>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</si>
  <si>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</si>
  <si>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</si>
  <si>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</si>
  <si>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</si>
  <si>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</si>
  <si>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</si>
  <si>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</si>
  <si>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</si>
  <si>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</si>
  <si>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</si>
  <si>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</si>
  <si>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</si>
  <si>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</si>
  <si>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</si>
  <si>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</si>
  <si>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</si>
  <si>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</si>
  <si>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</si>
  <si>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</si>
  <si>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</si>
  <si>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</si>
  <si>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</si>
  <si>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</si>
  <si>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</si>
  <si>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</si>
  <si>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</si>
  <si>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</si>
  <si>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</si>
  <si>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</si>
  <si>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</si>
  <si>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</si>
  <si>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</si>
  <si>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</si>
  <si>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</si>
  <si>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</si>
  <si>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</si>
  <si>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</si>
  <si>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</si>
  <si>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</si>
  <si>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</si>
  <si>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</si>
  <si>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</si>
  <si>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</si>
  <si>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</si>
  <si>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</si>
  <si>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</si>
  <si>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</si>
  <si>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</si>
  <si>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</si>
  <si>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</si>
  <si>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</si>
  <si>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</si>
  <si>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</si>
  <si>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</si>
  <si>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</si>
  <si>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</si>
  <si>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</si>
  <si>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</si>
  <si>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</si>
  <si>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</si>
  <si>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</si>
  <si>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</si>
  <si>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</si>
  <si>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</si>
  <si>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</si>
  <si>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</si>
  <si>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</si>
  <si>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</si>
  <si>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</si>
  <si>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</si>
  <si>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</si>
  <si>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</si>
  <si>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</si>
  <si>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</si>
  <si>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</si>
  <si>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</si>
  <si>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</si>
  <si>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</si>
  <si>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</si>
  <si>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</si>
  <si>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</si>
  <si>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</si>
  <si>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</si>
  <si>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</si>
  <si>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</si>
  <si>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</si>
  <si>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</si>
  <si>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</si>
  <si>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</si>
  <si>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</si>
  <si>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</si>
  <si>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</si>
  <si>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</si>
  <si>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</si>
  <si>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</si>
  <si>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</si>
  <si>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</si>
  <si>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</si>
  <si>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</si>
  <si>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</si>
  <si>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</si>
  <si>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</si>
  <si>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</si>
  <si>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</si>
  <si>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</si>
  <si>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</si>
  <si>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</si>
  <si>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</si>
  <si>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</si>
  <si>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</si>
  <si>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</si>
  <si>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</si>
  <si>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</si>
  <si>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</si>
  <si>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</si>
  <si>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</si>
  <si>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</si>
  <si>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</si>
  <si>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</si>
  <si>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</si>
  <si>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</si>
  <si>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</si>
  <si>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</si>
  <si>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</si>
  <si>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</si>
  <si>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</si>
  <si>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</si>
  <si>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</si>
  <si>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</si>
  <si>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</si>
  <si>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</si>
  <si>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</si>
  <si>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</si>
  <si>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</si>
  <si>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</si>
  <si>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</si>
  <si>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</si>
  <si>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</si>
  <si>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</si>
  <si>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</si>
  <si>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</si>
  <si>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</si>
  <si>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</si>
  <si>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</si>
  <si>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</si>
  <si>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</si>
  <si>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</si>
  <si>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</si>
  <si>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</si>
  <si>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</si>
  <si>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</si>
  <si>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</si>
  <si>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</si>
  <si>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</si>
  <si>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</si>
  <si>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</si>
  <si>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</si>
  <si>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</si>
  <si>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</si>
  <si>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</si>
  <si>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</si>
  <si>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</si>
  <si>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</si>
  <si>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</si>
  <si>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</si>
  <si>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</si>
  <si>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</si>
  <si>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</si>
  <si>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</si>
  <si>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</si>
  <si>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</si>
  <si>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</si>
  <si>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</si>
  <si>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</si>
  <si>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</si>
  <si>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</si>
  <si>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</si>
  <si>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</si>
  <si>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</si>
  <si>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</si>
  <si>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</si>
  <si>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</si>
  <si>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</si>
  <si>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</si>
  <si>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</si>
  <si>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</si>
  <si>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</si>
  <si>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</si>
  <si>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</si>
  <si>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</si>
  <si>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</si>
  <si>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</si>
  <si>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</si>
  <si>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</si>
  <si>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</si>
  <si>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</si>
  <si>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</si>
  <si>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</si>
  <si>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</si>
  <si>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</si>
  <si>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</si>
  <si>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</si>
  <si>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</si>
  <si>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</si>
  <si>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</si>
  <si>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</si>
  <si>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</si>
  <si>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</si>
  <si>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</si>
  <si>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</si>
  <si>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</si>
  <si>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</si>
  <si>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</si>
  <si>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</si>
  <si>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</si>
  <si>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</si>
  <si>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</si>
  <si>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</si>
  <si>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</si>
  <si>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</si>
  <si>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</si>
  <si>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</si>
  <si>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</si>
  <si>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</si>
  <si>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</si>
  <si>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</si>
  <si>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</si>
  <si>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</si>
  <si>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</si>
  <si>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</si>
  <si>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</si>
  <si>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</si>
  <si>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</si>
  <si>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</si>
  <si>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</si>
  <si>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</si>
  <si>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</si>
  <si>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</si>
  <si>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</si>
  <si>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</si>
  <si>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</si>
  <si>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</si>
  <si>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</si>
  <si>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</si>
  <si>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</si>
  <si>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</si>
  <si>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</si>
  <si>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</si>
  <si>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</si>
  <si>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</si>
  <si>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</si>
  <si>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</si>
  <si>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</si>
  <si>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</si>
  <si>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</si>
  <si>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</si>
  <si>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</si>
  <si>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</si>
  <si>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</si>
  <si>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</si>
  <si>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</si>
  <si>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</si>
  <si>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</si>
  <si>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</si>
  <si>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</si>
  <si>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</si>
  <si>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</si>
  <si>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</si>
  <si>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</si>
  <si>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</si>
  <si>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</si>
  <si>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</si>
  <si>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</si>
  <si>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</si>
  <si>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</si>
  <si>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</si>
  <si>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</si>
  <si>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</si>
  <si>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</si>
  <si>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</si>
  <si>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</si>
  <si>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</si>
  <si>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</si>
  <si>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</si>
  <si>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</si>
  <si>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</si>
  <si>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</si>
  <si>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</si>
  <si>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</si>
  <si>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</si>
  <si>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</si>
  <si>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</si>
  <si>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</si>
  <si>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</si>
  <si>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</si>
  <si>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</si>
  <si>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</si>
  <si>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</si>
  <si>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</si>
  <si>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</si>
  <si>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</si>
  <si>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</si>
  <si>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</si>
  <si>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</si>
  <si>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</si>
  <si>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</si>
  <si>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</si>
  <si>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</si>
  <si>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</si>
  <si>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</si>
  <si>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</si>
  <si>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</si>
  <si>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</si>
  <si>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</si>
  <si>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</si>
  <si>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</si>
  <si>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</si>
  <si>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</si>
  <si>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</si>
  <si>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</si>
  <si>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</si>
  <si>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</si>
  <si>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</si>
  <si>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</si>
  <si>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</si>
  <si>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</si>
  <si>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</si>
  <si>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</si>
  <si>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</si>
  <si>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</si>
  <si>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</si>
  <si>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</si>
  <si>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</si>
  <si>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</si>
  <si>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</si>
  <si>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</si>
  <si>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</si>
  <si>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</si>
  <si>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</si>
  <si>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</si>
  <si>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</si>
  <si>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</si>
  <si>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</si>
  <si>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</si>
  <si>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</si>
  <si>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</si>
  <si>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</si>
  <si>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</si>
  <si>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</si>
  <si>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</si>
  <si>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</si>
  <si>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</si>
  <si>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</si>
  <si>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</si>
  <si>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</si>
  <si>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</si>
  <si>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</si>
  <si>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</si>
  <si>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</si>
  <si>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</si>
  <si>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</si>
  <si>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</si>
  <si>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</si>
  <si>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</si>
  <si>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</si>
  <si>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</si>
  <si>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</si>
  <si>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</si>
  <si>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</si>
  <si>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</si>
  <si>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</si>
  <si>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</si>
  <si>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</si>
  <si>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</si>
  <si>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</si>
  <si>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</si>
  <si>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</si>
  <si>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</si>
  <si>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</si>
  <si>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</si>
  <si>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</si>
  <si>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</si>
  <si>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</si>
  <si>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</si>
  <si>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</si>
  <si>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</si>
  <si>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</si>
  <si>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</si>
  <si>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</si>
  <si>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</si>
  <si>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</si>
  <si>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</si>
  <si>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</si>
  <si>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</si>
  <si>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</si>
  <si>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</si>
  <si>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</si>
  <si>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</si>
  <si>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</si>
  <si>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</si>
  <si>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</si>
  <si>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</si>
  <si>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</si>
  <si>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</si>
  <si>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</si>
  <si>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</si>
  <si>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</si>
  <si>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</si>
  <si>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</si>
  <si>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</si>
  <si>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</si>
  <si>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</si>
  <si>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</si>
  <si>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</si>
  <si>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</si>
  <si>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</si>
  <si>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</si>
  <si>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</si>
  <si>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</si>
  <si>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</si>
  <si>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</si>
  <si>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</si>
  <si>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</si>
  <si>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</si>
  <si>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</si>
  <si>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</si>
  <si>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</si>
  <si>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</si>
  <si>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</si>
  <si>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</si>
  <si>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</si>
  <si>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</si>
  <si>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</si>
  <si>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</si>
  <si>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</si>
  <si>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</si>
  <si>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</si>
  <si>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</si>
  <si>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</si>
  <si>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</si>
  <si>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</si>
  <si>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</si>
  <si>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</si>
  <si>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</si>
  <si>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</si>
  <si>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</si>
  <si>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</si>
  <si>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</si>
  <si>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</si>
  <si>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</si>
  <si>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</si>
  <si>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</si>
  <si>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</si>
  <si>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</si>
  <si>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</si>
  <si>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</si>
  <si>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</si>
  <si>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</si>
  <si>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</si>
  <si>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</si>
  <si>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</si>
  <si>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</si>
  <si>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</si>
  <si>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</si>
  <si>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</si>
  <si>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</si>
  <si>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</si>
  <si>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</si>
  <si>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</si>
  <si>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</si>
  <si>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</si>
  <si>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</si>
  <si>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</si>
  <si>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</si>
  <si>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</si>
  <si>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</si>
  <si>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</si>
  <si>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</si>
  <si>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</si>
  <si>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</si>
  <si>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</si>
  <si>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</si>
  <si>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</si>
  <si>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</si>
  <si>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</si>
  <si>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</si>
  <si>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</si>
  <si>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</si>
  <si>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</si>
  <si>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</si>
  <si>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</si>
  <si>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</si>
  <si>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</si>
  <si>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</si>
  <si>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</si>
  <si>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</si>
  <si>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</si>
  <si>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</si>
  <si>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</si>
  <si>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</si>
  <si>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</si>
  <si>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</si>
  <si>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</si>
  <si>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</si>
  <si>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</si>
  <si>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</si>
  <si>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</si>
  <si>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</si>
  <si>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</si>
  <si>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</si>
  <si>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</si>
  <si>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</si>
  <si>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</si>
  <si>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</si>
  <si>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</si>
  <si>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</si>
  <si>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</si>
  <si>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</si>
  <si>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</si>
  <si>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</si>
  <si>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</si>
  <si>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</si>
  <si>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</si>
  <si>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</si>
  <si>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</si>
  <si>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</si>
  <si>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</si>
  <si>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</si>
  <si>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</si>
  <si>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</si>
  <si>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</si>
  <si>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</si>
  <si>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</si>
  <si>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</si>
  <si>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</si>
  <si>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</si>
  <si>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</si>
  <si>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</si>
  <si>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</si>
  <si>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</si>
  <si>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</si>
  <si>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</si>
  <si>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</si>
  <si>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</si>
  <si>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</si>
  <si>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</si>
  <si>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</si>
  <si>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</si>
  <si>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</si>
  <si>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</si>
  <si>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</si>
  <si>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</si>
  <si>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</si>
  <si>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</si>
  <si>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</si>
  <si>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</si>
  <si>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</si>
  <si>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</si>
  <si>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</si>
  <si>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</si>
  <si>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</si>
  <si>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</si>
  <si>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</si>
  <si>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</si>
  <si>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</si>
  <si>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</si>
  <si>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</si>
  <si>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</si>
  <si>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</si>
  <si>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</si>
  <si>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</si>
  <si>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</si>
  <si>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</si>
  <si>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</si>
  <si>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</si>
  <si>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</si>
  <si>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</si>
  <si>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</si>
  <si>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</si>
  <si>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</si>
  <si>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</si>
  <si>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</si>
  <si>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</si>
  <si>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</si>
  <si>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</si>
  <si>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</si>
  <si>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</si>
  <si>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</si>
  <si>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</si>
  <si>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</si>
  <si>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</si>
  <si>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</si>
  <si>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</si>
  <si>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</si>
  <si>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</si>
  <si>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</si>
  <si>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</si>
  <si>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</si>
  <si>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</si>
  <si>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</si>
  <si>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</si>
  <si>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</si>
  <si>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</si>
  <si>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</si>
  <si>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</si>
  <si>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</si>
  <si>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</si>
  <si>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</si>
  <si>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</si>
  <si>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</si>
  <si>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</si>
  <si>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</si>
  <si>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</si>
  <si>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</si>
  <si>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</si>
  <si>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</si>
  <si>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</si>
  <si>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</si>
  <si>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</si>
  <si>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</si>
  <si>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</si>
  <si>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</si>
  <si>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</si>
  <si>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</si>
  <si>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</si>
  <si>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</si>
  <si>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</si>
  <si>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</si>
  <si>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</si>
  <si>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</si>
  <si>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</si>
  <si>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</si>
  <si>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</si>
  <si>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</si>
  <si>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</si>
  <si>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</si>
  <si>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</si>
  <si>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</si>
  <si>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</si>
  <si>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</si>
  <si>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</si>
  <si>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</si>
  <si>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</si>
  <si>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</si>
  <si>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</si>
  <si>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</si>
  <si>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</si>
  <si>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</si>
  <si>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</si>
  <si>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</si>
  <si>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</si>
  <si>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</si>
  <si>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</si>
  <si>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</si>
  <si>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</si>
  <si>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</si>
  <si>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</si>
  <si>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</si>
  <si>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</si>
  <si>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</si>
  <si>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</si>
  <si>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</si>
  <si>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</si>
  <si>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</si>
  <si>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</si>
  <si>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</si>
  <si>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</si>
  <si>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</si>
  <si>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</si>
  <si>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</si>
  <si>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</si>
  <si>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</si>
  <si>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</si>
  <si>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</si>
  <si>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</si>
  <si>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</si>
  <si>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</si>
  <si>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</si>
  <si>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</si>
  <si>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</si>
  <si>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</si>
  <si>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</si>
  <si>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</si>
  <si>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</si>
  <si>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</si>
  <si>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</si>
  <si>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</si>
  <si>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</si>
  <si>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</si>
  <si>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</si>
  <si>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</si>
  <si>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</si>
  <si>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</si>
  <si>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</si>
  <si>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</si>
  <si>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</si>
  <si>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</si>
  <si>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</si>
  <si>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</si>
  <si>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</si>
  <si>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</si>
  <si>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</si>
  <si>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</si>
  <si>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</si>
  <si>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</si>
  <si>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</si>
  <si>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</si>
  <si>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</si>
  <si>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</si>
  <si>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</si>
  <si>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</si>
  <si>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</si>
  <si>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</si>
  <si>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</si>
  <si>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</si>
  <si>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</si>
  <si>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</si>
  <si>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</si>
  <si>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</si>
  <si>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</si>
  <si>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</si>
  <si>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</si>
  <si>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</si>
  <si>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</si>
  <si>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</si>
  <si>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</si>
  <si>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</si>
  <si>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</si>
  <si>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</si>
  <si>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</si>
  <si>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</si>
  <si>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</si>
  <si>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</si>
  <si>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</si>
  <si>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</si>
  <si>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</si>
  <si>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</si>
  <si>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</si>
  <si>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</si>
  <si>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</si>
  <si>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</si>
  <si>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</si>
  <si>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</si>
  <si>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</si>
  <si>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</si>
  <si>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</si>
  <si>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</si>
  <si>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</si>
  <si>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</si>
  <si>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</si>
  <si>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</si>
  <si>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</si>
  <si>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</si>
  <si>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</si>
  <si>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</si>
  <si>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</si>
  <si>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</si>
  <si>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</si>
  <si>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</si>
  <si>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</si>
  <si>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</si>
  <si>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</si>
  <si>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</si>
  <si>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</si>
  <si>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</si>
  <si>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</si>
  <si>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</si>
  <si>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</si>
  <si>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</si>
  <si>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</si>
  <si>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</si>
  <si>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</si>
  <si>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</si>
  <si>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</si>
  <si>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</si>
  <si>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</si>
  <si>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</si>
  <si>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</si>
  <si>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</si>
  <si>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</si>
  <si>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</si>
  <si>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</si>
  <si>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</si>
  <si>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</si>
  <si>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</si>
  <si>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</si>
  <si>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</si>
  <si>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</si>
  <si>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</si>
  <si>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</si>
  <si>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</si>
  <si>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</si>
  <si>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</si>
  <si>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</si>
  <si>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</si>
  <si>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</si>
  <si>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</si>
  <si>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</si>
  <si>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</si>
  <si>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</si>
  <si>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</si>
  <si>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</si>
  <si>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</si>
  <si>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</si>
  <si>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</si>
  <si>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</si>
  <si>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</si>
  <si>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</si>
  <si>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</si>
  <si>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</si>
  <si>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</si>
  <si>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</si>
  <si>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</si>
  <si>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</si>
  <si>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</si>
  <si>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</si>
  <si>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</si>
  <si>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</si>
  <si>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</si>
  <si>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</si>
  <si>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</si>
  <si>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</si>
  <si>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</si>
  <si>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</si>
  <si>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</si>
  <si>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</si>
  <si>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</si>
  <si>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</si>
  <si>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</si>
  <si>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</si>
  <si>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</si>
  <si>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</si>
  <si>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</si>
  <si>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</si>
  <si>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</si>
  <si>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</si>
  <si>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</si>
  <si>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</si>
  <si>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</si>
  <si>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</si>
  <si>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</si>
  <si>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</si>
  <si>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</si>
  <si>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</si>
  <si>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</si>
  <si>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</si>
  <si>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</si>
  <si>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</si>
  <si>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</si>
  <si>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</si>
  <si>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</si>
  <si>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</si>
  <si>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</si>
  <si>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</si>
  <si>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</si>
  <si>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</si>
  <si>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</si>
  <si>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</si>
  <si>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</si>
  <si>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</si>
  <si>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</si>
  <si>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</si>
  <si>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</si>
  <si>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</si>
  <si>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</si>
  <si>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</si>
  <si>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</si>
  <si>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</si>
  <si>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</si>
  <si>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</si>
  <si>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</si>
  <si>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</si>
  <si>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</si>
  <si>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</si>
  <si>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</si>
  <si>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</si>
  <si>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</si>
  <si>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</si>
  <si>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</si>
  <si>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</si>
  <si>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</si>
  <si>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</si>
  <si>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</si>
  <si>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</si>
  <si>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</si>
  <si>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</si>
  <si>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</si>
  <si>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</si>
  <si>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</si>
  <si>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</si>
  <si>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</si>
  <si>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</si>
  <si>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</si>
  <si>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</si>
  <si>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</si>
  <si>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</si>
  <si>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</si>
  <si>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</si>
  <si>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</si>
  <si>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</si>
  <si>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</si>
  <si>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</si>
  <si>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</si>
  <si>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</si>
  <si>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</si>
  <si>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</si>
  <si>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</si>
  <si>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</si>
  <si>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</si>
  <si>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</si>
  <si>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</si>
  <si>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</si>
  <si>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</si>
  <si>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</si>
  <si>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</si>
  <si>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</si>
  <si>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</si>
  <si>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</si>
  <si>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</si>
  <si>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</si>
  <si>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</si>
  <si>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</si>
  <si>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</si>
  <si>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</si>
  <si>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</si>
  <si>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</si>
  <si>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</si>
  <si>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</si>
  <si>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</si>
  <si>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</si>
  <si>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</si>
  <si>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</si>
  <si>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</si>
  <si>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</si>
  <si>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</si>
  <si>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</si>
  <si>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</si>
  <si>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</si>
  <si>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</si>
  <si>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</si>
  <si>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</si>
  <si>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</si>
  <si>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</si>
  <si>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</si>
  <si>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</si>
  <si>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</si>
  <si>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</si>
  <si>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</si>
  <si>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</si>
  <si>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</si>
  <si>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</si>
  <si>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</si>
  <si>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</si>
  <si>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</si>
  <si>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</si>
  <si>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</si>
  <si>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</si>
  <si>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</si>
  <si>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</si>
  <si>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</si>
  <si>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</si>
  <si>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</si>
  <si>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</si>
  <si>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</si>
  <si>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</si>
  <si>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</si>
  <si>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</si>
  <si>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</si>
  <si>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</si>
  <si>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</si>
  <si>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</si>
  <si>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</si>
  <si>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</si>
  <si>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</si>
  <si>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</si>
  <si>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</si>
  <si>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</si>
  <si>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</si>
  <si>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</si>
  <si>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</si>
  <si>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</si>
  <si>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</si>
  <si>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</si>
  <si>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</si>
  <si>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</si>
  <si>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</si>
  <si>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</si>
  <si>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</si>
  <si>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</si>
  <si>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</si>
  <si>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</si>
  <si>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</si>
  <si>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</si>
  <si>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</si>
  <si>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</si>
  <si>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</si>
  <si>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</si>
  <si>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</si>
  <si>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</si>
  <si>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</si>
  <si>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</si>
  <si>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</si>
  <si>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</si>
  <si>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</si>
  <si>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</si>
  <si>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</si>
  <si>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</si>
  <si>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</si>
  <si>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</si>
  <si>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</si>
  <si>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</si>
  <si>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</si>
  <si>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</si>
  <si>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</si>
  <si>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</si>
  <si>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</si>
  <si>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</si>
  <si>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</si>
  <si>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</si>
  <si>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</si>
  <si>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</si>
  <si>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</si>
  <si>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</si>
  <si>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</si>
  <si>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</si>
  <si>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</si>
  <si>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</si>
  <si>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</si>
  <si>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</si>
  <si>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</si>
  <si>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</si>
  <si>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</si>
  <si>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</si>
  <si>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</si>
  <si>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</si>
  <si>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</si>
  <si>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</si>
  <si>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</si>
  <si>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</si>
  <si>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</si>
  <si>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</si>
  <si>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</si>
  <si>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</si>
  <si>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</si>
  <si>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</si>
  <si>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</si>
  <si>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</si>
  <si>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</si>
  <si>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</si>
  <si>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</si>
  <si>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</si>
  <si>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</si>
  <si>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</si>
  <si>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</si>
  <si>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</si>
  <si>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</si>
  <si>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</si>
  <si>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</si>
  <si>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</si>
  <si>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</si>
  <si>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</si>
  <si>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</si>
  <si>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</si>
  <si>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</si>
  <si>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</si>
  <si>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</si>
  <si>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</si>
  <si>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</si>
  <si>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</si>
  <si>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</si>
  <si>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</si>
  <si>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</si>
  <si>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</si>
  <si>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</si>
  <si>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</si>
  <si>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</si>
  <si>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</si>
  <si>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</si>
  <si>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</si>
  <si>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</si>
  <si>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</si>
  <si>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</si>
  <si>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</si>
  <si>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</si>
  <si>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</si>
  <si>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</si>
  <si>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</si>
  <si>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</si>
  <si>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</si>
  <si>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</si>
  <si>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</si>
  <si>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</si>
  <si>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</si>
  <si>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</si>
  <si>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</si>
  <si>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</si>
  <si>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</si>
  <si>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</si>
  <si>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</si>
  <si>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</si>
  <si>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</si>
  <si>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</si>
  <si>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</si>
  <si>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</si>
  <si>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</si>
  <si>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</si>
  <si>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</si>
  <si>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</si>
  <si>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</si>
  <si>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</si>
  <si>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</si>
  <si>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</si>
  <si>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</si>
  <si>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</si>
  <si>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</si>
  <si>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</si>
  <si>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</si>
  <si>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</si>
  <si>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</si>
  <si>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</si>
  <si>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</si>
  <si>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</si>
  <si>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</si>
  <si>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</si>
  <si>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</si>
  <si>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</si>
  <si>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</si>
  <si>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</si>
  <si>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</si>
  <si>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</si>
  <si>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</si>
  <si>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</si>
  <si>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</si>
  <si>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</si>
  <si>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</si>
  <si>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</si>
  <si>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</si>
  <si>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</si>
  <si>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</si>
  <si>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</si>
  <si>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</si>
  <si>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</si>
  <si>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</si>
  <si>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</si>
  <si>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</si>
  <si>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</si>
  <si>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</si>
  <si>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</si>
  <si>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</si>
  <si>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</si>
  <si>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</si>
  <si>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</si>
  <si>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</si>
  <si>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</si>
  <si>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</si>
  <si>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</si>
  <si>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</si>
  <si>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</si>
  <si>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</si>
  <si>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</si>
  <si>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</si>
  <si>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</si>
  <si>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</si>
  <si>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</si>
  <si>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</si>
  <si>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</si>
  <si>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</si>
  <si>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</si>
  <si>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</si>
  <si>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</si>
  <si>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</si>
  <si>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</si>
  <si>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</si>
  <si>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</si>
  <si>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</si>
  <si>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</si>
  <si>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</si>
  <si>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</si>
  <si>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</si>
  <si>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</si>
  <si>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</si>
  <si>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</si>
  <si>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</si>
  <si>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</si>
  <si>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</si>
  <si>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</si>
  <si>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</si>
  <si>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</si>
  <si>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</si>
  <si>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</si>
  <si>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</si>
  <si>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</si>
  <si>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</si>
  <si>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</si>
  <si>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</si>
  <si>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</si>
  <si>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</si>
  <si>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</si>
  <si>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</si>
  <si>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</si>
  <si>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</si>
  <si>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</si>
  <si>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</si>
  <si>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</si>
  <si>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</si>
  <si>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</si>
  <si>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</si>
  <si>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</si>
  <si>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</si>
  <si>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</si>
  <si>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</si>
  <si>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</si>
  <si>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</si>
  <si>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</si>
  <si>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</si>
  <si>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</si>
  <si>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</si>
  <si>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</si>
  <si>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</si>
  <si>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</si>
  <si>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</si>
  <si>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</si>
  <si>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</si>
  <si>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</si>
  <si>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</si>
  <si>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</si>
  <si>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</si>
  <si>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</si>
  <si>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</si>
  <si>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</si>
  <si>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</si>
  <si>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</si>
  <si>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</si>
  <si>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</si>
  <si>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</si>
  <si>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</si>
  <si>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</si>
  <si>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</si>
  <si>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</si>
  <si>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</si>
  <si>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</si>
  <si>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</si>
  <si>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</si>
  <si>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</si>
  <si>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</si>
  <si>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</si>
  <si>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</si>
  <si>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</si>
  <si>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</si>
  <si>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</si>
  <si>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</si>
  <si>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</si>
  <si>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</si>
  <si>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</si>
  <si>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</si>
  <si>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</si>
  <si>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</si>
  <si>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</si>
  <si>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</si>
  <si>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</si>
  <si>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</si>
  <si>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</si>
  <si>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</si>
  <si>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</si>
  <si>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</si>
  <si>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</si>
  <si>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</si>
  <si>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</si>
  <si>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</si>
  <si>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</si>
  <si>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</si>
  <si>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</si>
  <si>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</si>
  <si>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</si>
  <si>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</si>
  <si>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</si>
  <si>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</si>
  <si>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</si>
  <si>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</si>
  <si>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</si>
  <si>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</si>
  <si>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</si>
  <si>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</si>
  <si>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</si>
  <si>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</si>
  <si>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</si>
  <si>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</si>
  <si>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</si>
  <si>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</si>
  <si>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</si>
  <si>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</si>
  <si>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</si>
  <si>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</si>
  <si>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</si>
  <si>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</si>
  <si>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</si>
  <si>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</si>
  <si>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</si>
  <si>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</si>
  <si>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</si>
  <si>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</si>
  <si>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</si>
  <si>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</si>
  <si>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</si>
  <si>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</si>
  <si>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</si>
  <si>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</si>
  <si>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</si>
  <si>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</si>
  <si>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</si>
  <si>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</si>
  <si>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</si>
  <si>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</si>
  <si>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</si>
  <si>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</si>
  <si>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</si>
  <si>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</si>
  <si>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</si>
  <si>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</si>
  <si>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</si>
  <si>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</si>
  <si>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</si>
  <si>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</si>
  <si>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</si>
  <si>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</si>
  <si>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</si>
  <si>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</si>
  <si>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</si>
  <si>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</si>
  <si>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</si>
  <si>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</si>
  <si>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</si>
  <si>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</si>
  <si>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</si>
  <si>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</si>
  <si>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</si>
  <si>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</si>
  <si>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</si>
  <si>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</si>
  <si>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</si>
  <si>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</si>
  <si>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</si>
  <si>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</si>
  <si>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</si>
  <si>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</si>
  <si>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</si>
  <si>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</si>
  <si>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</si>
  <si>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</si>
  <si>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</si>
  <si>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</si>
  <si>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</si>
  <si>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</si>
  <si>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</si>
  <si>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</si>
  <si>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</si>
  <si>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</si>
  <si>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</si>
  <si>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</si>
  <si>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</si>
  <si>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</si>
  <si>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</si>
  <si>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</si>
  <si>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</si>
  <si>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</si>
  <si>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</si>
  <si>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</si>
  <si>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</si>
  <si>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</si>
  <si>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</si>
  <si>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</si>
  <si>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</si>
  <si>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</si>
  <si>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</si>
  <si>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</si>
  <si>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</si>
  <si>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</si>
  <si>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</si>
  <si>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</si>
  <si>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</si>
  <si>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</si>
  <si>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</si>
  <si>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</si>
  <si>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</si>
  <si>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</si>
  <si>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</si>
  <si>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</si>
  <si>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</si>
  <si>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</si>
  <si>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</si>
  <si>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</si>
  <si>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</si>
  <si>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</si>
  <si>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</si>
  <si>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</si>
  <si>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</si>
  <si>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</si>
  <si>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</si>
  <si>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</si>
  <si>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</si>
  <si>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</si>
  <si>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</si>
  <si>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</si>
  <si>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</si>
  <si>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</si>
  <si>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</si>
  <si>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</si>
  <si>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</si>
  <si>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</si>
  <si>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</si>
  <si>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</si>
  <si>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</si>
  <si>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</si>
  <si>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</si>
  <si>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</si>
  <si>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</si>
  <si>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</si>
  <si>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</si>
  <si>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</si>
  <si>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</si>
  <si>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</si>
  <si>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</si>
  <si>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</si>
  <si>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</si>
  <si>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</si>
  <si>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</si>
  <si>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</si>
  <si>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</si>
  <si>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</si>
  <si>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</si>
  <si>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</si>
  <si>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</si>
  <si>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</si>
  <si>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</si>
  <si>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</si>
  <si>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</si>
  <si>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</si>
  <si>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</si>
  <si>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</si>
  <si>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</si>
  <si>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</si>
  <si>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</si>
  <si>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</si>
  <si>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</si>
  <si>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</si>
  <si>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</si>
  <si>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</si>
  <si>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</si>
  <si>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</si>
  <si>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</si>
  <si>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</si>
  <si>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</si>
  <si>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</si>
  <si>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</si>
  <si>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</si>
  <si>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</si>
  <si>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</si>
  <si>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</si>
  <si>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</si>
  <si>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</si>
  <si>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</si>
  <si>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</si>
  <si>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</si>
  <si>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</si>
  <si>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</si>
  <si>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</si>
  <si>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</si>
  <si>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</si>
  <si>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</si>
  <si>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</si>
  <si>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</si>
  <si>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</si>
  <si>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</si>
  <si>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</si>
  <si>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</si>
  <si>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</si>
  <si>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</si>
  <si>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</si>
  <si>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</si>
  <si>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</si>
  <si>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</si>
  <si>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</si>
  <si>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</si>
  <si>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</si>
  <si>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</si>
  <si>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</si>
  <si>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</si>
  <si>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</si>
  <si>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</si>
  <si>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</si>
  <si>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</si>
  <si>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</si>
  <si>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</si>
  <si>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</si>
  <si>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</si>
  <si>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</si>
  <si>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</si>
  <si>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</si>
  <si>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</si>
  <si>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</si>
  <si>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</si>
  <si>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</si>
  <si>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</si>
  <si>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</si>
  <si>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</si>
  <si>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</si>
  <si>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</si>
  <si>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</si>
  <si>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</si>
  <si>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</si>
  <si>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</si>
  <si>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</si>
  <si>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</si>
  <si>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</si>
  <si>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</si>
  <si>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</si>
  <si>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</si>
  <si>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</si>
  <si>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</si>
  <si>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</si>
  <si>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</si>
  <si>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</si>
  <si>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</si>
  <si>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</si>
  <si>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</si>
  <si>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</si>
  <si>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</si>
  <si>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</si>
  <si>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</si>
  <si>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</si>
  <si>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</si>
  <si>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</si>
  <si>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</si>
  <si>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</si>
  <si>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</si>
  <si>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</si>
  <si>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</si>
  <si>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</si>
  <si>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</si>
  <si>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</si>
  <si>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</si>
  <si>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</si>
  <si>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</si>
  <si>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</si>
  <si>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</si>
  <si>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</si>
  <si>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</si>
  <si>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</si>
  <si>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</si>
  <si>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</si>
  <si>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</si>
  <si>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</si>
  <si>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</si>
  <si>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</si>
  <si>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</si>
  <si>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</si>
  <si>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</si>
  <si>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</si>
  <si>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</si>
  <si>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</si>
  <si>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</si>
  <si>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</si>
  <si>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</si>
  <si>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</si>
  <si>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</si>
  <si>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</si>
  <si>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</si>
  <si>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</si>
  <si>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</si>
  <si>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</si>
  <si>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</si>
  <si>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</si>
  <si>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</si>
  <si>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</si>
  <si>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</si>
  <si>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</si>
  <si>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</si>
  <si>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</si>
  <si>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</si>
  <si>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</si>
  <si>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</si>
  <si>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</si>
  <si>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</si>
  <si>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</si>
  <si>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</si>
  <si>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</si>
  <si>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</si>
  <si>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</si>
  <si>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</si>
  <si>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</si>
  <si>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</si>
  <si>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</si>
  <si>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</si>
  <si>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</si>
  <si>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</si>
  <si>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</si>
  <si>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</si>
  <si>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</si>
  <si>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</si>
  <si>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</si>
  <si>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</si>
  <si>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</si>
  <si>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</si>
  <si>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</si>
  <si>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</si>
  <si>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</si>
  <si>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</si>
  <si>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</si>
  <si>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</si>
  <si>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</si>
  <si>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</si>
  <si>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</si>
  <si>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</si>
  <si>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</si>
  <si>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</si>
  <si>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</si>
  <si>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</si>
  <si>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</si>
  <si>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</si>
  <si>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</si>
  <si>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</si>
  <si>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</si>
  <si>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</si>
  <si>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</si>
  <si>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</si>
  <si>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</si>
  <si>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</si>
  <si>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</si>
  <si>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</si>
  <si>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</si>
  <si>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</si>
  <si>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</si>
  <si>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</si>
  <si>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</si>
  <si>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</si>
  <si>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</si>
  <si>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</si>
  <si>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</si>
  <si>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</si>
  <si>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</si>
  <si>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</si>
  <si>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</si>
  <si>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</si>
  <si>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</si>
  <si>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</si>
  <si>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</si>
  <si>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</si>
  <si>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</si>
  <si>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</si>
  <si>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</si>
  <si>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</si>
  <si>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</si>
  <si>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</si>
  <si>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</si>
  <si>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</si>
  <si>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</si>
  <si>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</si>
  <si>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</si>
  <si>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</si>
  <si>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</si>
  <si>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</si>
  <si>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</si>
  <si>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</si>
  <si>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</si>
  <si>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</si>
  <si>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</si>
  <si>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</si>
  <si>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</si>
  <si>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</si>
  <si>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</si>
  <si>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</si>
  <si>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</si>
  <si>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</si>
  <si>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</si>
  <si>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</si>
  <si>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</si>
  <si>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</si>
  <si>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</si>
  <si>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</si>
  <si>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</si>
  <si>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</si>
  <si>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</si>
  <si>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</si>
  <si>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</si>
  <si>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</si>
  <si>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</si>
  <si>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</si>
  <si>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</si>
  <si>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</si>
  <si>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</si>
  <si>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</si>
  <si>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</si>
  <si>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</si>
  <si>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</si>
  <si>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</si>
  <si>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</si>
  <si>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</si>
  <si>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</si>
  <si>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</si>
  <si>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</si>
  <si>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</si>
  <si>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</si>
  <si>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</si>
  <si>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</si>
  <si>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</si>
  <si>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</si>
  <si>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</si>
  <si>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</si>
  <si>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</si>
  <si>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</si>
  <si>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</si>
  <si>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</si>
  <si>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</si>
  <si>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</si>
  <si>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</si>
  <si>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</si>
  <si>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</si>
  <si>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</si>
  <si>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</si>
  <si>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</si>
  <si>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</si>
  <si>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</si>
  <si>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</si>
  <si>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</si>
  <si>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</si>
  <si>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</si>
  <si>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</si>
  <si>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</si>
  <si>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</si>
  <si>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</si>
  <si>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</si>
  <si>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</si>
  <si>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</si>
  <si>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</si>
  <si>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</si>
  <si>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</si>
  <si>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</si>
  <si>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</si>
  <si>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</si>
  <si>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</si>
  <si>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</si>
  <si>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</si>
  <si>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</si>
  <si>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</si>
  <si>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</si>
  <si>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</si>
  <si>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</si>
  <si>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</si>
  <si>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</si>
  <si>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</si>
  <si>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</si>
  <si>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</si>
  <si>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</si>
  <si>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</si>
  <si>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</si>
  <si>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</si>
  <si>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</si>
  <si>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</si>
  <si>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</si>
  <si>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</si>
  <si>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</si>
  <si>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</si>
  <si>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</si>
  <si>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</si>
  <si>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</si>
  <si>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</si>
  <si>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</si>
  <si>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</si>
  <si>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</si>
  <si>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</si>
  <si>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</si>
  <si>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</si>
  <si>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</si>
  <si>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</si>
  <si>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</si>
  <si>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</si>
  <si>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</si>
  <si>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</si>
  <si>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</si>
  <si>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</si>
  <si>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</si>
  <si>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</si>
  <si>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</si>
  <si>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</si>
  <si>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</si>
  <si>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</si>
  <si>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</si>
  <si>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</si>
  <si>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</si>
  <si>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</si>
  <si>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</si>
  <si>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</si>
  <si>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</si>
  <si>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</si>
  <si>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</si>
  <si>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</si>
  <si>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</si>
  <si>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</si>
  <si>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</si>
  <si>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</si>
  <si>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</si>
  <si>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</si>
  <si>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</si>
  <si>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</si>
  <si>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</si>
  <si>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</si>
  <si>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</si>
  <si>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</si>
  <si>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</si>
  <si>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</si>
  <si>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</si>
  <si>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</si>
  <si>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</si>
  <si>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</si>
  <si>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</si>
  <si>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</si>
  <si>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</si>
  <si>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</si>
  <si>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</si>
  <si>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</si>
  <si>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</si>
  <si>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</si>
  <si>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</si>
  <si>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</si>
  <si>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</si>
  <si>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</si>
  <si>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</si>
  <si>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</si>
  <si>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</si>
  <si>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</si>
  <si>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</si>
  <si>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</si>
  <si>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</si>
  <si>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</si>
  <si>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</si>
  <si>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</si>
  <si>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</si>
  <si>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</si>
  <si>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</si>
  <si>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</si>
  <si>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</si>
  <si>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</si>
  <si>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</si>
  <si>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</si>
  <si>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</si>
  <si>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</si>
  <si>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</si>
  <si>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</si>
  <si>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</si>
  <si>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</si>
  <si>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</si>
  <si>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</si>
  <si>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</si>
  <si>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</si>
  <si>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</si>
  <si>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</si>
  <si>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</si>
  <si>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</si>
  <si>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</si>
  <si>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</si>
  <si>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</si>
  <si>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</si>
  <si>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</si>
  <si>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</si>
  <si>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</si>
  <si>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</si>
  <si>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</si>
  <si>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</si>
  <si>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</si>
  <si>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</si>
  <si>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</si>
  <si>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</si>
  <si>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</si>
  <si>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</si>
  <si>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</si>
  <si>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</si>
  <si>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</si>
  <si>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</si>
  <si>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</si>
  <si>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</si>
  <si>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</si>
  <si>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</si>
  <si>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</si>
  <si>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</si>
  <si>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</si>
  <si>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</si>
  <si>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</si>
  <si>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</si>
  <si>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</si>
  <si>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</si>
  <si>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</si>
  <si>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</si>
  <si>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</si>
  <si>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</si>
  <si>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</si>
  <si>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</si>
  <si>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</si>
  <si>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</si>
  <si>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</si>
  <si>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</si>
  <si>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</si>
  <si>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</si>
  <si>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</si>
  <si>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</si>
  <si>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</si>
  <si>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</si>
  <si>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</si>
  <si>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</si>
  <si>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</si>
  <si>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</si>
  <si>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</si>
  <si>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</si>
  <si>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</si>
  <si>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</si>
  <si>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</si>
  <si>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</si>
  <si>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</si>
  <si>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</si>
  <si>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</si>
  <si>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</si>
  <si>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</si>
  <si>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</si>
  <si>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</si>
  <si>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</si>
  <si>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</si>
  <si>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</si>
  <si>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</si>
  <si>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</si>
  <si>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</si>
  <si>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</si>
  <si>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</si>
  <si>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</si>
  <si>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</si>
  <si>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</si>
  <si>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</si>
  <si>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</si>
  <si>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</si>
  <si>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</si>
  <si>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</si>
  <si>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</si>
  <si>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</si>
  <si>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</si>
  <si>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</si>
  <si>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</si>
  <si>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</si>
  <si>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</si>
  <si>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</si>
  <si>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</si>
  <si>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</si>
  <si>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</si>
  <si>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</si>
  <si>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</si>
  <si>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</si>
  <si>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</si>
  <si>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</si>
  <si>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</si>
  <si>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</si>
  <si>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</si>
  <si>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</si>
  <si>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</si>
  <si>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</si>
  <si>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</si>
  <si>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</si>
  <si>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</si>
  <si>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</si>
  <si>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</si>
  <si>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</si>
  <si>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</si>
  <si>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</si>
  <si>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</si>
  <si>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</si>
  <si>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</si>
  <si>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</si>
  <si>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</si>
  <si>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</si>
  <si>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</si>
  <si>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</si>
  <si>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</si>
  <si>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</si>
  <si>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</si>
  <si>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</si>
  <si>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</si>
  <si>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</si>
  <si>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</si>
  <si>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</si>
  <si>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</si>
  <si>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</si>
  <si>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</si>
  <si>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</si>
  <si>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</si>
  <si>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</si>
  <si>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</si>
  <si>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</si>
  <si>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</si>
  <si>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</si>
  <si>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</si>
  <si>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</si>
  <si>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</si>
  <si>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</si>
  <si>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</si>
  <si>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</si>
  <si>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</si>
  <si>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</si>
  <si>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</si>
  <si>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</si>
  <si>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</si>
  <si>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</si>
  <si>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</si>
  <si>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</si>
  <si>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</si>
  <si>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</si>
  <si>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</si>
  <si>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</si>
  <si>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</si>
  <si>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</si>
  <si>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</si>
  <si>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</si>
  <si>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</si>
  <si>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</si>
  <si>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</si>
  <si>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</si>
  <si>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</si>
  <si>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</si>
  <si>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</si>
  <si>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</si>
  <si>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</si>
  <si>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</si>
  <si>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</si>
  <si>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</si>
  <si>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</si>
  <si>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</si>
  <si>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</si>
  <si>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</si>
  <si>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</si>
  <si>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</si>
  <si>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</si>
  <si>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</si>
  <si>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</si>
  <si>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</si>
  <si>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</si>
  <si>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</si>
  <si>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</si>
  <si>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</si>
  <si>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</si>
  <si>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</si>
  <si>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</si>
  <si>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</si>
  <si>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</si>
  <si>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</si>
  <si>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</si>
  <si>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</si>
  <si>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</si>
  <si>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</si>
  <si>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</si>
  <si>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</si>
  <si>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</si>
  <si>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</si>
  <si>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</si>
  <si>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</si>
  <si>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</si>
  <si>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</si>
  <si>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</si>
  <si>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</si>
  <si>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</si>
  <si>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</si>
  <si>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</si>
  <si>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</si>
  <si>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</si>
  <si>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</si>
  <si>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</si>
  <si>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</si>
  <si>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</si>
  <si>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</si>
  <si>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</si>
  <si>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</si>
  <si>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</si>
  <si>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</si>
  <si>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</si>
  <si>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</si>
  <si>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</si>
  <si>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</si>
  <si>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</si>
  <si>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</si>
  <si>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</si>
  <si>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</si>
  <si>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</si>
  <si>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</si>
  <si>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</si>
  <si>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</si>
  <si>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</si>
  <si>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</si>
  <si>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</si>
  <si>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</si>
  <si>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</si>
  <si>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</si>
  <si>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</si>
  <si>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</si>
  <si>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</si>
  <si>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</si>
  <si>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</si>
  <si>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</si>
  <si>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</si>
  <si>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</si>
  <si>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</si>
  <si>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</si>
  <si>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</si>
  <si>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</si>
  <si>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</si>
  <si>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</si>
  <si>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</si>
  <si>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</si>
  <si>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</si>
  <si>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</si>
  <si>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</si>
  <si>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</si>
  <si>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</si>
  <si>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</si>
  <si>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</si>
  <si>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</si>
  <si>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</si>
  <si>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</si>
  <si>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</si>
  <si>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</si>
  <si>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</si>
  <si>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</si>
  <si>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</si>
  <si>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</si>
  <si>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</si>
  <si>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</si>
  <si>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</si>
  <si>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</si>
  <si>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</si>
  <si>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</si>
  <si>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</si>
  <si>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</si>
  <si>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</si>
  <si>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</si>
  <si>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</si>
  <si>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</si>
  <si>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</si>
  <si>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</si>
  <si>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</si>
  <si>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</si>
  <si>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</si>
  <si>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</si>
  <si>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</si>
  <si>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</si>
  <si>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</si>
  <si>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</si>
  <si>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</si>
  <si>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</si>
  <si>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</si>
  <si>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</si>
  <si>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</si>
  <si>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</si>
  <si>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</si>
  <si>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</si>
  <si>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</si>
  <si>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</si>
  <si>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</si>
  <si>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</si>
  <si>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</si>
  <si>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</si>
  <si>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</si>
  <si>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</si>
  <si>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</si>
  <si>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</si>
  <si>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</si>
  <si>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</si>
  <si>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</si>
  <si>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</si>
  <si>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</si>
  <si>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</si>
  <si>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</si>
  <si>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</si>
  <si>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</si>
  <si>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</si>
  <si>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</si>
  <si>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</si>
  <si>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</si>
  <si>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</si>
  <si>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</si>
  <si>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</si>
  <si>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</si>
  <si>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</si>
  <si>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</si>
  <si>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</si>
  <si>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</si>
  <si>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</si>
  <si>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</si>
  <si>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</si>
  <si>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</si>
  <si>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</si>
  <si>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</si>
  <si>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</si>
  <si>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</si>
  <si>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</si>
  <si>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</si>
  <si>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</si>
  <si>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</si>
  <si>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</si>
  <si>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</si>
  <si>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</si>
  <si>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</si>
  <si>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</si>
  <si>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</si>
  <si>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</si>
  <si>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</si>
  <si>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</si>
  <si>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</si>
  <si>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</si>
  <si>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</si>
  <si>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</si>
  <si>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</si>
  <si>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</si>
  <si>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</si>
  <si>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</si>
  <si>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</si>
  <si>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</si>
  <si>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</si>
  <si>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</si>
  <si>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</si>
  <si>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</si>
  <si>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</si>
  <si>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</si>
  <si>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</si>
  <si>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</si>
  <si>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</si>
  <si>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</si>
  <si>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</si>
  <si>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</si>
  <si>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</si>
  <si>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</si>
  <si>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</si>
  <si>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</si>
  <si>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</si>
  <si>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</si>
  <si>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</si>
  <si>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</si>
  <si>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</si>
  <si>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</si>
  <si>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</si>
  <si>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</si>
  <si>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</si>
  <si>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</si>
  <si>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</si>
  <si>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</si>
  <si>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</si>
  <si>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</si>
  <si>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</si>
  <si>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</si>
  <si>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</si>
  <si>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</si>
  <si>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</si>
  <si>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</si>
  <si>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</si>
  <si>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</si>
  <si>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</si>
  <si>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</si>
  <si>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</si>
  <si>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</si>
  <si>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</si>
  <si>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</si>
  <si>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</si>
  <si>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</si>
  <si>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</si>
  <si>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</si>
  <si>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</si>
  <si>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</si>
  <si>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</si>
  <si>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</si>
  <si>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</si>
  <si>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</si>
  <si>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</si>
  <si>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</si>
  <si>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</si>
  <si>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</si>
  <si>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</si>
  <si>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</si>
  <si>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</si>
  <si>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</si>
  <si>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</si>
  <si>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</si>
  <si>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</si>
  <si>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</si>
  <si>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</si>
  <si>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</si>
  <si>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</si>
  <si>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</si>
  <si>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</si>
  <si>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</si>
  <si>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</si>
  <si>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</si>
  <si>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</si>
  <si>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</si>
  <si>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</si>
  <si>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</si>
  <si>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</si>
  <si>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</si>
  <si>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</si>
  <si>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</si>
  <si>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</si>
  <si>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</si>
  <si>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</si>
  <si>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</si>
  <si>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</si>
  <si>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</si>
  <si>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</si>
  <si>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</si>
  <si>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</si>
  <si>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</si>
  <si>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</si>
  <si>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</si>
  <si>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</si>
  <si>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</si>
  <si>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</si>
  <si>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</si>
  <si>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</si>
  <si>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</si>
  <si>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</si>
  <si>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</si>
  <si>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</si>
  <si>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</si>
  <si>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</si>
  <si>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</si>
  <si>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</si>
  <si>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</si>
  <si>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</si>
  <si>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</si>
  <si>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</si>
  <si>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</si>
  <si>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</si>
  <si>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</si>
  <si>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</si>
  <si>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</si>
  <si>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</si>
  <si>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</si>
  <si>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</si>
  <si>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</si>
  <si>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</si>
  <si>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</si>
  <si>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</si>
  <si>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</si>
  <si>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</si>
  <si>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</si>
  <si>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</si>
  <si>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</si>
  <si>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</si>
  <si>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</si>
  <si>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</si>
  <si>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</si>
  <si>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</si>
  <si>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</si>
  <si>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</si>
  <si>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</si>
  <si>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</si>
  <si>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</si>
  <si>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</si>
  <si>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</si>
  <si>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</si>
  <si>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</si>
  <si>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</si>
  <si>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</si>
  <si>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</si>
  <si>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</si>
  <si>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</si>
  <si>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</si>
  <si>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</si>
  <si>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</si>
  <si>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</si>
  <si>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</si>
  <si>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</si>
  <si>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</si>
  <si>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</si>
  <si>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</si>
  <si>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</si>
  <si>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</si>
  <si>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</si>
  <si>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</si>
  <si>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</si>
  <si>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</si>
  <si>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</si>
  <si>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</si>
  <si>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</si>
  <si>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</si>
  <si>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</si>
  <si>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</si>
  <si>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</si>
  <si>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</si>
  <si>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</si>
  <si>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</si>
  <si>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</si>
  <si>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</si>
  <si>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</si>
  <si>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</si>
  <si>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</si>
  <si>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</si>
  <si>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</si>
  <si>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</si>
  <si>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</si>
  <si>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</si>
  <si>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</si>
  <si>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</si>
  <si>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</si>
  <si>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</si>
  <si>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</si>
  <si>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</si>
  <si>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</si>
  <si>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</si>
  <si>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</si>
  <si>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</si>
  <si>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</si>
  <si>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</si>
  <si>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</si>
  <si>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</si>
  <si>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</si>
  <si>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</si>
  <si>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</si>
  <si>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</si>
  <si>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</si>
  <si>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</si>
  <si>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</si>
  <si>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</si>
  <si>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</si>
  <si>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</si>
  <si>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</si>
  <si>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</si>
  <si>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</si>
  <si>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</si>
  <si>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</si>
  <si>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</si>
  <si>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</si>
  <si>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</si>
  <si>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</si>
  <si>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</si>
  <si>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</si>
  <si>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</si>
  <si>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</si>
  <si>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</si>
  <si>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</si>
  <si>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</si>
  <si>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</si>
  <si>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</si>
  <si>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</si>
  <si>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</si>
  <si>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</si>
  <si>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</si>
  <si>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</si>
  <si>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</si>
  <si>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</si>
  <si>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</si>
  <si>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</si>
  <si>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</si>
  <si>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</si>
  <si>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</si>
  <si>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</si>
  <si>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</si>
  <si>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</si>
  <si>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</si>
  <si>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</si>
  <si>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</si>
  <si>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</si>
  <si>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</si>
  <si>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</si>
  <si>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</si>
  <si>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</si>
  <si>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</si>
  <si>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</si>
  <si>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</si>
  <si>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</si>
  <si>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</si>
  <si>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</si>
  <si>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</si>
  <si>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</si>
  <si>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</si>
  <si>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</si>
  <si>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</si>
  <si>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</si>
  <si>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</si>
  <si>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</si>
  <si>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</si>
  <si>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</si>
  <si>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</si>
  <si>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</si>
  <si>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</si>
  <si>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</si>
  <si>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</si>
  <si>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</si>
  <si>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</si>
  <si>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</si>
  <si>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</si>
  <si>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</si>
  <si>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</si>
  <si>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</si>
  <si>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</si>
  <si>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</si>
  <si>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</si>
  <si>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</si>
  <si>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</si>
  <si>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</si>
  <si>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</si>
  <si>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</si>
  <si>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</si>
  <si>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</si>
  <si>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</si>
  <si>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</si>
  <si>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</si>
  <si>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</si>
  <si>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</si>
  <si>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</si>
  <si>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</si>
  <si>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</si>
  <si>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</si>
  <si>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</si>
  <si>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</si>
  <si>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</si>
  <si>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</si>
  <si>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</si>
  <si>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</si>
  <si>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</si>
  <si>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</si>
  <si>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</si>
  <si>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</si>
  <si>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</si>
  <si>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</si>
  <si>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</si>
  <si>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</si>
  <si>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</si>
  <si>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</si>
  <si>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</si>
  <si>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</si>
  <si>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</si>
  <si>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</si>
  <si>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</si>
  <si>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</si>
  <si>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</si>
  <si>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</si>
  <si>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</si>
  <si>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</si>
  <si>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</si>
  <si>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</si>
  <si>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</si>
  <si>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</si>
  <si>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</si>
  <si>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</si>
  <si>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</si>
  <si>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</si>
  <si>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</si>
  <si>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</si>
  <si>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</si>
  <si>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</si>
  <si>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</si>
  <si>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</si>
  <si>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</si>
  <si>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</si>
  <si>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</si>
  <si>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</si>
  <si>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</si>
  <si>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</si>
  <si>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</si>
  <si>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</si>
  <si>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</si>
  <si>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</si>
  <si>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</si>
  <si>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</si>
  <si>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</si>
  <si>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</si>
  <si>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</si>
  <si>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</si>
  <si>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</si>
  <si>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</si>
  <si>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</si>
  <si>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</si>
  <si>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</si>
  <si>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</si>
  <si>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</si>
  <si>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</si>
  <si>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</si>
  <si>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</si>
  <si>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</si>
  <si>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</si>
  <si>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</si>
  <si>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</si>
  <si>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</si>
  <si>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</si>
  <si>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</si>
  <si>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</si>
  <si>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</si>
  <si>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</si>
  <si>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</si>
  <si>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</si>
  <si>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</si>
  <si>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</si>
  <si>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</si>
  <si>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</si>
  <si>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</si>
  <si>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</si>
  <si>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</si>
  <si>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</si>
  <si>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</si>
  <si>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</si>
  <si>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</si>
  <si>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</si>
  <si>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</si>
  <si>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</si>
  <si>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</si>
  <si>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</si>
  <si>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</si>
  <si>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</si>
  <si>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</si>
  <si>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</si>
  <si>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</si>
  <si>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</si>
  <si>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</si>
  <si>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</si>
  <si>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</si>
  <si>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</si>
  <si>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</si>
  <si>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</si>
  <si>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</si>
  <si>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</si>
  <si>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</si>
  <si>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</si>
  <si>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</si>
  <si>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</si>
  <si>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</si>
  <si>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</si>
  <si>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</si>
  <si>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</si>
  <si>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</si>
  <si>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</si>
  <si>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</si>
  <si>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</si>
  <si>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</si>
  <si>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</si>
  <si>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</si>
  <si>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</si>
  <si>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</si>
  <si>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</si>
  <si>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</si>
  <si>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</si>
  <si>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</si>
  <si>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</si>
  <si>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</si>
  <si>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</si>
  <si>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</si>
  <si>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</si>
  <si>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</si>
  <si>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</si>
  <si>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</si>
  <si>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</si>
  <si>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</si>
  <si>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</si>
  <si>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</si>
  <si>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</si>
  <si>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</si>
  <si>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</si>
  <si>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</si>
  <si>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</si>
  <si>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</si>
  <si>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</si>
  <si>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</si>
  <si>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</si>
  <si>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</si>
  <si>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</si>
  <si>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</si>
  <si>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</si>
  <si>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</si>
  <si>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</si>
  <si>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</si>
  <si>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</si>
  <si>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</si>
  <si>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</si>
  <si>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</si>
  <si>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</si>
  <si>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</si>
  <si>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</si>
  <si>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</si>
  <si>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</si>
  <si>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</si>
  <si>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</si>
  <si>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</si>
  <si>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</si>
  <si>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</si>
  <si>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</si>
  <si>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</si>
  <si>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</si>
  <si>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</si>
  <si>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</si>
  <si>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</si>
  <si>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</si>
  <si>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</si>
  <si>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</si>
  <si>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</si>
  <si>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</si>
  <si>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</si>
  <si>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</si>
  <si>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</si>
  <si>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</si>
  <si>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</si>
  <si>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</si>
  <si>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</si>
  <si>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</si>
  <si>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</si>
  <si>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</si>
  <si>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</si>
  <si>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</si>
  <si>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</si>
  <si>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</si>
  <si>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</si>
  <si>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</si>
  <si>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</si>
  <si>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</si>
  <si>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</si>
  <si>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</si>
  <si>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</si>
  <si>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</si>
  <si>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</si>
  <si>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</si>
  <si>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</si>
  <si>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</si>
  <si>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</si>
  <si>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</si>
  <si>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</si>
  <si>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</si>
  <si>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</si>
  <si>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</si>
  <si>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</si>
  <si>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</si>
  <si>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</si>
  <si>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</si>
  <si>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</si>
  <si>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</si>
  <si>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</si>
  <si>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</si>
  <si>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</si>
  <si>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</si>
  <si>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</si>
  <si>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</si>
  <si>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</si>
  <si>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</si>
  <si>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</si>
  <si>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</si>
  <si>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</si>
  <si>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</si>
  <si>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</si>
  <si>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</si>
  <si>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</si>
  <si>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</si>
  <si>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</si>
  <si>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</si>
  <si>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</si>
  <si>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</si>
  <si>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</si>
  <si>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</si>
  <si>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</si>
  <si>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</si>
  <si>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</si>
  <si>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</si>
  <si>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</si>
  <si>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</si>
  <si>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</si>
  <si>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</si>
  <si>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</si>
  <si>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</si>
  <si>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</si>
  <si>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</si>
  <si>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</si>
  <si>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</si>
  <si>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</si>
  <si>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</si>
  <si>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</si>
  <si>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</si>
  <si>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</si>
  <si>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</si>
  <si>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</si>
  <si>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</si>
  <si>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</si>
  <si>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</si>
  <si>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</si>
  <si>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</si>
  <si>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</si>
  <si>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</si>
  <si>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</si>
  <si>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</si>
  <si>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</si>
  <si>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</si>
  <si>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</si>
  <si>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</si>
  <si>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</si>
  <si>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</si>
  <si>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</si>
  <si>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</si>
  <si>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</si>
  <si>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</si>
  <si>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</si>
  <si>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</si>
  <si>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</si>
  <si>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</si>
  <si>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</si>
  <si>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</si>
  <si>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</si>
  <si>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</si>
  <si>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</si>
  <si>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</si>
  <si>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</si>
  <si>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</si>
  <si>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</si>
  <si>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</si>
  <si>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</si>
  <si>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</si>
  <si>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</si>
  <si>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</si>
  <si>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</si>
  <si>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</si>
  <si>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</si>
  <si>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</si>
  <si>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</si>
  <si>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</si>
  <si>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</si>
  <si>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</si>
  <si>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</si>
  <si>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</si>
  <si>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</si>
  <si>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</si>
  <si>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</si>
  <si>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</si>
  <si>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</si>
  <si>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</si>
  <si>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</si>
  <si>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</si>
  <si>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</si>
  <si>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</si>
  <si>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</si>
  <si>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</si>
  <si>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</si>
  <si>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</si>
  <si>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</si>
  <si>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</si>
  <si>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</si>
  <si>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</si>
  <si>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</si>
  <si>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</si>
  <si>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</si>
  <si>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</si>
  <si>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</si>
  <si>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</si>
  <si>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</si>
  <si>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</si>
  <si>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</si>
  <si>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</si>
  <si>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</si>
  <si>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</si>
  <si>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</si>
  <si>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</si>
  <si>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</si>
  <si>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</si>
  <si>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</si>
  <si>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</si>
  <si>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</si>
  <si>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</si>
  <si>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</si>
  <si>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</si>
  <si>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</si>
  <si>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</si>
  <si>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</si>
  <si>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</si>
  <si>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</si>
  <si>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</si>
  <si>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</si>
  <si>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</si>
  <si>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</si>
  <si>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</si>
  <si>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</si>
  <si>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</si>
  <si>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</si>
  <si>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</si>
  <si>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</si>
  <si>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</si>
  <si>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</si>
  <si>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</si>
  <si>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</si>
  <si>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</si>
  <si>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</si>
  <si>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</si>
  <si>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</si>
  <si>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</si>
  <si>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</si>
  <si>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</si>
  <si>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</si>
  <si>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</si>
  <si>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</si>
  <si>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</si>
  <si>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</si>
  <si>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</si>
  <si>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</si>
  <si>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</si>
  <si>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</si>
  <si>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</si>
  <si>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</si>
  <si>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</si>
  <si>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</si>
  <si>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</si>
  <si>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</si>
  <si>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</si>
  <si>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</si>
  <si>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</si>
  <si>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</si>
  <si>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</si>
  <si>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</si>
  <si>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</si>
  <si>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</si>
  <si>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</si>
  <si>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</si>
  <si>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</si>
  <si>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</si>
  <si>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</si>
  <si>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</si>
  <si>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</si>
  <si>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</si>
  <si>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</si>
  <si>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</si>
  <si>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</si>
  <si>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</si>
  <si>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</si>
  <si>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</si>
  <si>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</si>
  <si>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</si>
  <si>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</si>
  <si>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</si>
  <si>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</si>
  <si>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</si>
  <si>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</si>
  <si>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</si>
  <si>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</si>
  <si>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</si>
  <si>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</si>
  <si>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</si>
  <si>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</si>
  <si>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</si>
  <si>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</si>
  <si>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</si>
  <si>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</si>
  <si>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</si>
  <si>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</si>
  <si>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</si>
  <si>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</si>
  <si>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</si>
  <si>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</si>
  <si>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</si>
  <si>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</si>
  <si>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</si>
  <si>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</si>
  <si>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</si>
  <si>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</si>
  <si>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</si>
  <si>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</si>
  <si>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</si>
  <si>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</si>
  <si>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</si>
  <si>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</si>
  <si>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</si>
  <si>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</si>
  <si>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</si>
  <si>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</si>
  <si>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</si>
  <si>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</si>
  <si>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</si>
  <si>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</si>
  <si>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</si>
  <si>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</si>
  <si>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</si>
  <si>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</si>
  <si>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</si>
  <si>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</si>
  <si>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</si>
  <si>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</si>
  <si>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</si>
  <si>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</si>
  <si>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</si>
  <si>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</si>
  <si>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</si>
  <si>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</si>
  <si>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</si>
  <si>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</si>
  <si>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</si>
  <si>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</si>
  <si>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</si>
  <si>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</si>
  <si>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</si>
  <si>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</si>
  <si>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</si>
  <si>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</si>
  <si>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</si>
  <si>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</si>
  <si>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</si>
  <si>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</si>
  <si>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</si>
  <si>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</si>
  <si>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</si>
  <si>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</si>
  <si>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</si>
  <si>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</si>
  <si>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</si>
  <si>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</si>
  <si>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</si>
  <si>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</si>
  <si>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</si>
  <si>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</si>
  <si>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</si>
  <si>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</si>
  <si>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</si>
  <si>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</si>
  <si>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</si>
  <si>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</si>
  <si>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</si>
  <si>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</si>
  <si>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</si>
  <si>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</si>
  <si>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</si>
  <si>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</si>
  <si>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</si>
  <si>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</si>
  <si>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</si>
  <si>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</si>
  <si>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</si>
  <si>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</si>
  <si>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</si>
  <si>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</si>
  <si>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</si>
  <si>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</si>
  <si>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</si>
  <si>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</si>
  <si>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</si>
  <si>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</si>
  <si>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</si>
  <si>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</si>
  <si>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</si>
  <si>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</si>
  <si>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</si>
  <si>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</si>
  <si>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</si>
  <si>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</si>
  <si>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</si>
  <si>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</si>
  <si>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</si>
  <si>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</si>
  <si>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</si>
  <si>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</si>
  <si>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</si>
  <si>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</si>
  <si>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</si>
  <si>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</si>
  <si>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</si>
  <si>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</si>
  <si>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</si>
  <si>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</si>
  <si>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</si>
  <si>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</si>
  <si>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</si>
  <si>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</si>
  <si>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</si>
  <si>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</si>
  <si>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</si>
  <si>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</si>
  <si>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</si>
  <si>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</si>
  <si>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</si>
  <si>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</si>
  <si>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</si>
  <si>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</si>
  <si>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</si>
  <si>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</si>
  <si>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</si>
  <si>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</si>
  <si>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</si>
  <si>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</si>
  <si>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</si>
  <si>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</si>
  <si>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</si>
  <si>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</si>
  <si>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</si>
  <si>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</si>
  <si>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</si>
  <si>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</si>
  <si>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</si>
  <si>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</si>
  <si>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</si>
  <si>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</si>
  <si>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</si>
  <si>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</si>
  <si>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</si>
  <si>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</si>
  <si>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</si>
  <si>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</si>
  <si>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</si>
  <si>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</si>
  <si>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</si>
  <si>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</si>
  <si>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</si>
  <si>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</si>
  <si>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</si>
  <si>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</si>
  <si>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</si>
  <si>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</si>
  <si>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</si>
  <si>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</si>
  <si>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</si>
  <si>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</si>
  <si>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</si>
  <si>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</si>
  <si>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</si>
  <si>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</si>
  <si>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</si>
  <si>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</si>
  <si>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</si>
  <si>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</si>
  <si>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</si>
  <si>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</si>
  <si>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</si>
  <si>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</si>
  <si>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</si>
  <si>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</si>
  <si>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</si>
  <si>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</si>
  <si>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</si>
  <si>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</si>
  <si>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</si>
  <si>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</si>
  <si>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</si>
  <si>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</si>
  <si>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</si>
  <si>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</si>
  <si>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</si>
  <si>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</si>
  <si>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</si>
  <si>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</si>
  <si>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</si>
  <si>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</si>
  <si>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</si>
  <si>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</si>
  <si>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</si>
  <si>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</si>
  <si>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</si>
  <si>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</si>
  <si>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</si>
  <si>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</si>
  <si>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</si>
  <si>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</si>
  <si>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</si>
  <si>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</si>
  <si>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</si>
  <si>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</si>
  <si>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</si>
  <si>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</si>
  <si>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</si>
  <si>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</si>
  <si>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</si>
  <si>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</si>
  <si>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</si>
  <si>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</si>
  <si>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</si>
  <si>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</si>
  <si>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</si>
  <si>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</si>
  <si>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</si>
  <si>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</si>
  <si>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</si>
  <si>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</si>
  <si>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</si>
  <si>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</si>
  <si>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</si>
  <si>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</si>
  <si>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</si>
  <si>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</si>
  <si>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</si>
  <si>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</si>
  <si>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</si>
  <si>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</si>
  <si>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</si>
  <si>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</si>
  <si>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</si>
  <si>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</si>
  <si>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</si>
  <si>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</si>
  <si>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</si>
  <si>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</si>
  <si>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</si>
  <si>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</si>
  <si>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</si>
  <si>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</si>
  <si>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</si>
  <si>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</si>
  <si>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</si>
  <si>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</si>
  <si>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</si>
  <si>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</si>
  <si>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</si>
  <si>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</si>
  <si>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</si>
  <si>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</si>
  <si>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</si>
  <si>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</si>
  <si>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</si>
  <si>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</si>
  <si>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</si>
  <si>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</si>
  <si>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</si>
  <si>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</si>
  <si>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</si>
  <si>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</si>
  <si>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</si>
  <si>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</si>
  <si>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</si>
  <si>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</si>
  <si>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</si>
  <si>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</si>
  <si>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</si>
  <si>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</si>
  <si>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</si>
  <si>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</si>
  <si>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</si>
  <si>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</si>
  <si>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</si>
  <si>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</si>
  <si>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</si>
  <si>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</si>
  <si>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</si>
  <si>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</si>
  <si>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</si>
  <si>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</si>
  <si>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</si>
  <si>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</si>
  <si>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</si>
  <si>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</si>
  <si>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</si>
  <si>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</si>
  <si>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</si>
  <si>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</si>
  <si>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</si>
  <si>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</si>
  <si>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</si>
  <si>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</si>
  <si>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</si>
  <si>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</si>
  <si>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</si>
  <si>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</si>
  <si>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</si>
  <si>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</si>
  <si>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</si>
  <si>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</si>
  <si>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</si>
  <si>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</si>
  <si>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</si>
  <si>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</si>
  <si>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</si>
  <si>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</si>
  <si>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</si>
  <si>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</si>
  <si>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</si>
  <si>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</si>
  <si>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</si>
  <si>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</si>
  <si>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</si>
  <si>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</si>
  <si>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</si>
  <si>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</si>
  <si>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</si>
  <si>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</si>
  <si>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</si>
  <si>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</si>
  <si>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</si>
  <si>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</si>
  <si>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</si>
  <si>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</si>
  <si>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</si>
  <si>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</si>
  <si>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</si>
  <si>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</si>
  <si>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</si>
  <si>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</si>
  <si>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</si>
  <si>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</si>
  <si>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</si>
  <si>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</si>
  <si>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</si>
  <si>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</si>
  <si>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</si>
  <si>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</si>
  <si>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</si>
  <si>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</si>
  <si>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</si>
  <si>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</si>
  <si>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</si>
  <si>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</si>
  <si>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</si>
  <si>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</si>
  <si>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</si>
  <si>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</si>
  <si>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</si>
  <si>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</si>
  <si>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</si>
  <si>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</si>
  <si>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</si>
  <si>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</si>
  <si>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</si>
  <si>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</si>
  <si>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</si>
  <si>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</si>
  <si>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</si>
  <si>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</si>
  <si>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</si>
  <si>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</si>
  <si>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</si>
  <si>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</si>
  <si>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</si>
  <si>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</si>
  <si>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</si>
  <si>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</si>
  <si>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</si>
  <si>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</si>
  <si>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</si>
  <si>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</si>
  <si>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</si>
  <si>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</si>
  <si>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</si>
  <si>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</si>
  <si>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</si>
  <si>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</si>
  <si>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</si>
  <si>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</si>
  <si>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</si>
  <si>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</si>
  <si>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</si>
  <si>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</si>
  <si>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</si>
  <si>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</si>
  <si>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</si>
  <si>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</si>
  <si>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</si>
  <si>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</si>
  <si>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</si>
  <si>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</si>
  <si>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</si>
  <si>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</si>
  <si>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</si>
  <si>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</si>
  <si>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</si>
  <si>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</si>
  <si>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</si>
  <si>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</si>
  <si>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</si>
  <si>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</si>
  <si>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</si>
  <si>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</si>
  <si>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</si>
  <si>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</si>
  <si>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</si>
  <si>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</si>
  <si>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</si>
  <si>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</si>
  <si>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</si>
  <si>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</si>
  <si>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</si>
  <si>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</si>
  <si>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</si>
  <si>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</si>
  <si>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</si>
  <si>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</si>
  <si>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</si>
  <si>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</si>
  <si>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</si>
  <si>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</si>
  <si>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</si>
  <si>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</si>
  <si>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</si>
  <si>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</si>
  <si>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</si>
  <si>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</si>
  <si>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</si>
  <si>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</si>
  <si>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</si>
  <si>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</si>
  <si>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</si>
  <si>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</si>
  <si>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</si>
  <si>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</si>
  <si>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</si>
  <si>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</si>
  <si>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</si>
  <si>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</si>
  <si>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</si>
  <si>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</si>
  <si>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</si>
  <si>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</si>
  <si>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</si>
  <si>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</si>
  <si>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</si>
  <si>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</si>
  <si>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</si>
  <si>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</si>
  <si>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</si>
  <si>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</si>
  <si>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</si>
  <si>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</si>
  <si>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</si>
  <si>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</si>
  <si>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</si>
  <si>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</si>
  <si>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</si>
  <si>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</si>
  <si>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</si>
  <si>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</si>
  <si>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</si>
  <si>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</si>
  <si>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</si>
  <si>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</si>
  <si>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</si>
  <si>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</si>
  <si>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</si>
  <si>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</si>
  <si>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</si>
  <si>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</si>
  <si>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</si>
  <si>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</si>
  <si>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</si>
  <si>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</si>
  <si>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</si>
  <si>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</si>
  <si>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</si>
  <si>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</si>
  <si>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</si>
  <si>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</si>
  <si>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</si>
  <si>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</si>
  <si>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</si>
  <si>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</si>
  <si>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</si>
  <si>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</si>
  <si>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</si>
  <si>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</si>
  <si>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</si>
  <si>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</si>
  <si>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</si>
  <si>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</si>
  <si>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</si>
  <si>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</si>
  <si>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</si>
  <si>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</si>
  <si>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</si>
  <si>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</si>
  <si>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</si>
  <si>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</si>
  <si>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</si>
  <si>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</si>
  <si>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</si>
  <si>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</si>
  <si>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</si>
  <si>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</si>
  <si>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</si>
  <si>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</si>
  <si>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</si>
  <si>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</si>
  <si>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</si>
  <si>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</si>
  <si>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</si>
  <si>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</si>
  <si>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</si>
  <si>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</si>
  <si>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</si>
  <si>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</si>
  <si>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</si>
  <si>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</si>
  <si>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</si>
  <si>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</si>
  <si>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</si>
  <si>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</si>
  <si>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</si>
  <si>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</si>
  <si>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</si>
  <si>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</si>
  <si>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</si>
  <si>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</si>
  <si>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</si>
  <si>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</si>
  <si>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</si>
  <si>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</si>
  <si>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</si>
  <si>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</si>
  <si>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</si>
  <si>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</si>
  <si>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</si>
  <si>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</si>
  <si>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</si>
  <si>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</si>
  <si>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</si>
  <si>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</si>
  <si>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</si>
  <si>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</si>
  <si>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</si>
  <si>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</si>
  <si>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</si>
  <si>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</si>
  <si>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</si>
  <si>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</si>
  <si>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</si>
  <si>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</si>
  <si>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</si>
  <si>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</si>
  <si>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</si>
  <si>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</si>
  <si>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</si>
  <si>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</si>
  <si>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</si>
  <si>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</si>
  <si>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</si>
  <si>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</si>
  <si>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</si>
  <si>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</si>
  <si>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</si>
  <si>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</si>
  <si>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</si>
  <si>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</si>
  <si>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</si>
  <si>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</si>
  <si>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</si>
  <si>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</si>
  <si>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</si>
  <si>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</si>
  <si>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</si>
  <si>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</si>
  <si>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</si>
  <si>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</si>
  <si>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</si>
  <si>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</si>
  <si>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</si>
  <si>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</si>
  <si>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</si>
  <si>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</si>
  <si>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</si>
  <si>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</si>
  <si>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</si>
  <si>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</si>
  <si>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</si>
  <si>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</si>
  <si>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</si>
  <si>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</si>
  <si>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</si>
  <si>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</si>
  <si>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</si>
  <si>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</si>
  <si>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</si>
  <si>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</si>
  <si>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</si>
  <si>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</si>
  <si>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</si>
  <si>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</si>
  <si>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</si>
  <si>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</si>
  <si>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</si>
  <si>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</si>
  <si>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</si>
  <si>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</si>
  <si>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</si>
  <si>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</si>
  <si>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</si>
  <si>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</si>
  <si>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</si>
  <si>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</si>
  <si>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</si>
  <si>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</si>
  <si>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</si>
  <si>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</si>
  <si>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</si>
  <si>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</si>
  <si>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</si>
  <si>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</si>
  <si>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</si>
  <si>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</si>
  <si>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</si>
  <si>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</si>
  <si>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</si>
  <si>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</si>
  <si>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</si>
  <si>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</si>
  <si>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</si>
  <si>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</si>
  <si>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</si>
  <si>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</si>
  <si>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</si>
  <si>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</si>
  <si>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</si>
  <si>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</si>
  <si>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</si>
  <si>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</si>
  <si>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</si>
  <si>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</si>
  <si>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</si>
  <si>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</si>
  <si>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</si>
  <si>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</si>
  <si>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</si>
  <si>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</si>
  <si>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</si>
  <si>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</si>
  <si>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</si>
  <si>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</si>
  <si>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</si>
  <si>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</si>
  <si>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</si>
  <si>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</si>
  <si>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</si>
  <si>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</si>
  <si>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</si>
  <si>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</si>
  <si>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</si>
  <si>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</si>
  <si>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</si>
  <si>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</si>
  <si>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</si>
  <si>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</si>
  <si>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</si>
  <si>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</si>
  <si>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</si>
  <si>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</si>
  <si>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</si>
  <si>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</si>
  <si>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</si>
  <si>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</si>
  <si>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</si>
  <si>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</si>
  <si>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</si>
  <si>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</si>
  <si>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</si>
  <si>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</si>
  <si>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</si>
  <si>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</si>
  <si>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</si>
  <si>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</si>
  <si>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</si>
  <si>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</si>
  <si>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</si>
  <si>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</si>
  <si>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</si>
  <si>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</si>
  <si>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</si>
  <si>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</si>
  <si>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</si>
  <si>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</si>
  <si>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</si>
  <si>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</si>
  <si>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</si>
  <si>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</si>
  <si>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</si>
  <si>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</si>
  <si>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</si>
  <si>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</si>
  <si>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</si>
  <si>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</si>
  <si>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</si>
  <si>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</si>
  <si>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</si>
  <si>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</si>
  <si>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</si>
  <si>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</si>
  <si>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</si>
  <si>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</si>
  <si>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</si>
  <si>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</si>
  <si>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</si>
  <si>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</si>
  <si>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</si>
  <si>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</si>
  <si>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</si>
  <si>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</si>
  <si>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</si>
  <si>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</si>
  <si>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</si>
  <si>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</si>
  <si>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</si>
  <si>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</si>
  <si>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</si>
  <si>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</si>
  <si>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</si>
  <si>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</si>
  <si>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</si>
  <si>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</si>
  <si>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</si>
  <si>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</si>
  <si>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</si>
  <si>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</si>
  <si>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</si>
  <si>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</si>
  <si>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</si>
  <si>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</si>
  <si>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</si>
  <si>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</si>
  <si>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</si>
  <si>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</si>
  <si>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</si>
  <si>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</si>
  <si>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</si>
  <si>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</si>
  <si>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</si>
  <si>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</si>
  <si>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</si>
  <si>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</si>
  <si>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</si>
  <si>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</si>
  <si>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</si>
  <si>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</si>
  <si>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</si>
  <si>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</si>
  <si>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</si>
  <si>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</si>
  <si>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</si>
  <si>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</si>
  <si>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</si>
  <si>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</si>
  <si>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</si>
  <si>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</si>
  <si>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</si>
  <si>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</si>
  <si>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</si>
  <si>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</si>
  <si>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</si>
  <si>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</si>
  <si>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</si>
  <si>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</si>
  <si>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</si>
  <si>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</si>
  <si>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</si>
  <si>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</si>
  <si>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</si>
  <si>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</si>
  <si>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</si>
  <si>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</si>
  <si>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</si>
  <si>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</si>
  <si>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</si>
  <si>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</si>
  <si>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</si>
  <si>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</si>
  <si>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</si>
  <si>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</si>
  <si>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</si>
  <si>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</si>
  <si>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</si>
  <si>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</si>
  <si>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</si>
  <si>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</si>
  <si>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</si>
  <si>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</si>
  <si>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</si>
  <si>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</si>
  <si>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</si>
  <si>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</si>
  <si>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</si>
  <si>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</si>
  <si>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</si>
  <si>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</si>
  <si>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</si>
  <si>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</si>
  <si>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</si>
  <si>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</si>
  <si>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</si>
  <si>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</si>
  <si>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</si>
  <si>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</si>
  <si>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</si>
  <si>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</si>
  <si>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</si>
  <si>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</si>
  <si>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</si>
  <si>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</si>
  <si>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</si>
  <si>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</si>
  <si>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</si>
  <si>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</si>
  <si>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</si>
  <si>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</si>
  <si>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</si>
  <si>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</si>
  <si>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</si>
  <si>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</si>
  <si>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</si>
  <si>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</si>
  <si>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</si>
  <si>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</si>
  <si>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</si>
  <si>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</si>
  <si>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</si>
  <si>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</si>
  <si>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</si>
  <si>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</si>
  <si>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</si>
  <si>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</si>
  <si>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</si>
  <si>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</si>
  <si>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</si>
  <si>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</si>
  <si>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</si>
  <si>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</si>
  <si>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</si>
  <si>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</si>
  <si>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</si>
  <si>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</si>
  <si>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</si>
  <si>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</si>
  <si>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</si>
  <si>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</si>
  <si>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</si>
  <si>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</si>
  <si>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</si>
  <si>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</si>
  <si>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</si>
  <si>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</si>
  <si>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</si>
  <si>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</si>
  <si>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</si>
  <si>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</si>
  <si>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</si>
  <si>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</si>
  <si>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</si>
  <si>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</si>
  <si>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</si>
  <si>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</si>
  <si>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</si>
  <si>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</si>
  <si>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</si>
  <si>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</si>
  <si>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</si>
  <si>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</si>
  <si>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</si>
  <si>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</si>
  <si>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</si>
  <si>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</si>
  <si>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</si>
  <si>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</si>
  <si>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</si>
  <si>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</si>
  <si>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</si>
  <si>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</si>
  <si>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</si>
  <si>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</si>
  <si>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</si>
  <si>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</si>
  <si>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</si>
  <si>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</si>
  <si>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</si>
  <si>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</si>
  <si>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</si>
  <si>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</si>
  <si>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</si>
  <si>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</si>
  <si>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</si>
  <si>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</si>
  <si>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</si>
  <si>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</si>
  <si>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</si>
  <si>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</si>
  <si>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</si>
  <si>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</si>
  <si>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</si>
  <si>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</si>
  <si>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</si>
  <si>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</si>
  <si>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</si>
  <si>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</si>
  <si>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</si>
  <si>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</si>
  <si>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</si>
  <si>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</si>
  <si>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</si>
  <si>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</si>
  <si>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</si>
  <si>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</si>
  <si>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</si>
  <si>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</si>
  <si>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</si>
  <si>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</si>
  <si>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</si>
  <si>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</si>
  <si>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</si>
  <si>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</si>
  <si>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</si>
  <si>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</si>
  <si>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</si>
  <si>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</si>
  <si>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</si>
  <si>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</si>
  <si>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</si>
  <si>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</si>
  <si>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</si>
  <si>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</si>
  <si>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</si>
  <si>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</si>
  <si>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</si>
  <si>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</si>
  <si>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</si>
  <si>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</si>
  <si>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</si>
  <si>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</si>
  <si>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</si>
  <si>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</si>
  <si>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</si>
  <si>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</si>
  <si>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</si>
  <si>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</si>
  <si>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</si>
  <si>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</si>
  <si>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</si>
  <si>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</si>
  <si>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</si>
  <si>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</si>
  <si>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</si>
  <si>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</si>
  <si>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</si>
  <si>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</si>
  <si>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</si>
  <si>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</si>
  <si>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</si>
  <si>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</si>
  <si>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</si>
  <si>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</si>
  <si>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</si>
  <si>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</si>
  <si>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</si>
  <si>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</si>
  <si>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</si>
  <si>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</si>
  <si>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</si>
  <si>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</si>
  <si>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</si>
  <si>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</si>
  <si>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</si>
  <si>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</si>
  <si>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</si>
  <si>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</si>
  <si>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</si>
  <si>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</si>
  <si>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</si>
  <si>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</si>
  <si>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</si>
  <si>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</si>
  <si>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</si>
  <si>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</si>
  <si>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</si>
  <si>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</si>
  <si>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</si>
  <si>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</si>
  <si>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</si>
  <si>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</si>
  <si>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</si>
  <si>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</si>
  <si>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</si>
  <si>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</si>
  <si>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</si>
  <si>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</si>
  <si>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</si>
  <si>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</si>
  <si>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</si>
  <si>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</si>
  <si>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</si>
  <si>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</si>
  <si>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</si>
  <si>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</si>
  <si>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</si>
  <si>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</si>
  <si>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</si>
  <si>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</si>
  <si>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</si>
  <si>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</si>
  <si>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</si>
  <si>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</si>
  <si>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</si>
  <si>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</si>
  <si>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</si>
  <si>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</si>
  <si>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</si>
  <si>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</si>
  <si>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</si>
  <si>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</si>
  <si>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</si>
  <si>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</si>
  <si>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</si>
  <si>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</si>
  <si>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</si>
  <si>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</si>
  <si>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</si>
  <si>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</si>
  <si>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</si>
  <si>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</si>
  <si>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</si>
  <si>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</si>
  <si>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</si>
  <si>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</si>
  <si>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</si>
  <si>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</si>
  <si>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</si>
  <si>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</si>
  <si>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</si>
  <si>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</si>
  <si>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</si>
  <si>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</si>
  <si>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</si>
  <si>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</si>
  <si>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</si>
  <si>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</si>
  <si>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</si>
  <si>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</si>
  <si>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</si>
  <si>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</si>
  <si>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</si>
  <si>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</si>
  <si>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</si>
  <si>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</si>
  <si>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</si>
  <si>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</si>
  <si>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</si>
  <si>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</si>
  <si>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</si>
  <si>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</si>
  <si>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</si>
  <si>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</si>
  <si>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</si>
  <si>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</si>
  <si>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</si>
  <si>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</si>
  <si>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</si>
  <si>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</si>
  <si>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</si>
  <si>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</si>
  <si>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</si>
  <si>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</si>
  <si>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</si>
  <si>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</si>
  <si>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</si>
  <si>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</si>
  <si>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</si>
  <si>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</si>
  <si>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</si>
  <si>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</si>
  <si>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</si>
  <si>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</si>
  <si>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</si>
  <si>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</si>
  <si>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</si>
  <si>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</si>
  <si>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</si>
  <si>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</si>
  <si>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</si>
  <si>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</si>
  <si>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</si>
  <si>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</si>
  <si>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</si>
  <si>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</si>
  <si>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</si>
  <si>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</si>
  <si>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</si>
  <si>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</si>
  <si>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</si>
  <si>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</si>
  <si>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</si>
  <si>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</si>
  <si>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</si>
  <si>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</si>
  <si>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</si>
  <si>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</si>
  <si>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</si>
  <si>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</si>
  <si>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</si>
  <si>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</si>
  <si>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</si>
  <si>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</si>
  <si>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</si>
  <si>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</si>
  <si>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</si>
  <si>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</si>
  <si>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</si>
  <si>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</si>
  <si>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</si>
  <si>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</si>
  <si>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</si>
  <si>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</si>
  <si>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</si>
  <si>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</si>
  <si>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</si>
  <si>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</si>
  <si>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</si>
  <si>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</si>
  <si>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</si>
  <si>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</si>
  <si>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</si>
  <si>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</si>
  <si>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</si>
  <si>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</si>
  <si>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</si>
  <si>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</si>
  <si>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</si>
  <si>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</si>
  <si>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</si>
  <si>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</si>
  <si>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</si>
  <si>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</si>
  <si>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</si>
  <si>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</si>
  <si>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</si>
  <si>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</si>
  <si>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</si>
  <si>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</si>
  <si>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</si>
  <si>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</si>
  <si>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</si>
  <si>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</si>
  <si>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</si>
  <si>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</si>
  <si>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</si>
  <si>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</si>
  <si>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</si>
  <si>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</si>
  <si>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</si>
  <si>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</si>
  <si>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</si>
  <si>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</si>
  <si>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</si>
  <si>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</si>
  <si>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</si>
  <si>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</si>
  <si>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</si>
  <si>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</si>
  <si>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</si>
  <si>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</si>
  <si>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</si>
  <si>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</si>
  <si>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</si>
  <si>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</si>
  <si>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</si>
  <si>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</si>
  <si>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</si>
  <si>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</si>
  <si>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</si>
  <si>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</si>
  <si>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</si>
  <si>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</si>
  <si>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</si>
  <si>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</si>
  <si>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</si>
  <si>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</si>
  <si>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</si>
  <si>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</si>
  <si>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</si>
  <si>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</si>
  <si>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</si>
  <si>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</si>
  <si>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</si>
  <si>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</si>
  <si>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</si>
  <si>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</si>
  <si>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</si>
  <si>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</si>
  <si>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</si>
  <si>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</si>
  <si>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</si>
  <si>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</si>
  <si>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</si>
  <si>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</si>
  <si>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</si>
  <si>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</si>
  <si>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</si>
  <si>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</si>
  <si>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</si>
  <si>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</si>
  <si>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</si>
  <si>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</si>
  <si>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</si>
  <si>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</si>
  <si>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</si>
  <si>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</si>
  <si>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</si>
  <si>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</si>
  <si>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</si>
  <si>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</si>
  <si>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</si>
  <si>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</si>
  <si>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</si>
  <si>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</si>
  <si>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</si>
  <si>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</si>
  <si>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</si>
  <si>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</si>
  <si>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</si>
  <si>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</si>
  <si>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</si>
  <si>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</si>
  <si>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</si>
  <si>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</si>
  <si>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</si>
  <si>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</si>
  <si>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</si>
  <si>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</si>
  <si>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</si>
  <si>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</si>
  <si>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</si>
  <si>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</si>
  <si>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</si>
  <si>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</si>
  <si>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</si>
  <si>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</si>
  <si>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</si>
  <si>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</si>
  <si>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</si>
  <si>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</si>
  <si>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</si>
  <si>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</si>
  <si>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</si>
  <si>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</si>
  <si>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</si>
  <si>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</si>
  <si>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</si>
  <si>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</si>
  <si>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</si>
  <si>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</si>
  <si>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</si>
  <si>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</si>
  <si>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</si>
  <si>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</si>
  <si>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</si>
  <si>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</si>
  <si>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</si>
  <si>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</si>
  <si>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</si>
  <si>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</si>
  <si>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</si>
  <si>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</si>
  <si>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</si>
  <si>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</si>
  <si>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</si>
  <si>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</si>
  <si>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</si>
  <si>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</si>
  <si>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</si>
  <si>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</si>
  <si>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</si>
  <si>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</si>
  <si>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</si>
  <si>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</si>
  <si>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</si>
  <si>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</si>
  <si>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</si>
  <si>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</si>
  <si>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</si>
  <si>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</si>
  <si>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</si>
  <si>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</si>
  <si>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</si>
  <si>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</si>
  <si>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</si>
  <si>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</si>
  <si>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</si>
  <si>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</si>
  <si>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</si>
  <si>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</si>
  <si>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</si>
  <si>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</si>
  <si>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</si>
  <si>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</si>
  <si>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</si>
  <si>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</si>
  <si>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</si>
  <si>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</si>
  <si>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</si>
  <si>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</si>
  <si>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</si>
  <si>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</si>
  <si>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</si>
  <si>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</si>
  <si>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</si>
  <si>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</si>
  <si>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</si>
  <si>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</si>
  <si>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</si>
  <si>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</si>
  <si>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</si>
  <si>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</si>
  <si>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</si>
  <si>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</si>
  <si>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</si>
  <si>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</si>
  <si>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</si>
  <si>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</si>
  <si>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</si>
  <si>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</si>
  <si>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</si>
  <si>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</si>
  <si>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</si>
  <si>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</si>
  <si>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</si>
  <si>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</si>
  <si>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</si>
  <si>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</si>
  <si>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</si>
  <si>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</si>
  <si>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</si>
  <si>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</si>
  <si>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</si>
  <si>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</si>
  <si>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</si>
  <si>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</si>
  <si>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</si>
  <si>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</si>
  <si>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</si>
  <si>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</si>
  <si>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</si>
  <si>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</si>
  <si>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</si>
  <si>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</si>
  <si>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</si>
  <si>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</si>
  <si>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</si>
  <si>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</si>
  <si>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</si>
  <si>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</si>
  <si>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</si>
  <si>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</si>
  <si>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</si>
  <si>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</si>
  <si>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</si>
  <si>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</si>
  <si>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</si>
  <si>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</si>
  <si>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</si>
  <si>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</si>
  <si>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</si>
  <si>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</si>
  <si>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</si>
  <si>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</si>
  <si>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</si>
  <si>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</si>
  <si>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</si>
  <si>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</si>
  <si>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</si>
  <si>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</si>
  <si>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</si>
  <si>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</si>
  <si>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</si>
  <si>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</si>
  <si>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</si>
  <si>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</si>
  <si>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</si>
  <si>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</si>
  <si>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</si>
  <si>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</si>
  <si>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</si>
  <si>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</si>
  <si>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</si>
  <si>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</si>
  <si>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</si>
  <si>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</si>
  <si>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</si>
  <si>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</si>
  <si>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</si>
  <si>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</si>
  <si>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</si>
  <si>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</si>
  <si>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</si>
  <si>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</si>
  <si>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</si>
  <si>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</si>
  <si>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</si>
  <si>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</si>
  <si>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</si>
  <si>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</si>
  <si>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</si>
  <si>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</si>
  <si>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</si>
  <si>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</si>
  <si>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</si>
  <si>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</si>
  <si>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</si>
  <si>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</si>
  <si>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</si>
  <si>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</si>
  <si>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</si>
  <si>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</si>
  <si>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</si>
  <si>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</si>
  <si>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</si>
  <si>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</si>
  <si>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</si>
  <si>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</si>
  <si>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</si>
  <si>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</si>
  <si>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</si>
  <si>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</si>
  <si>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</si>
  <si>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</si>
  <si>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</si>
  <si>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</si>
  <si>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</si>
  <si>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</si>
  <si>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</si>
  <si>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</si>
  <si>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</si>
  <si>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</si>
  <si>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</si>
  <si>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</si>
  <si>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</si>
  <si>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</si>
  <si>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</si>
  <si>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</si>
  <si>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</si>
  <si>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</si>
  <si>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</si>
  <si>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</si>
  <si>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</si>
  <si>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</si>
  <si>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</si>
  <si>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</si>
  <si>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</si>
  <si>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</si>
  <si>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</si>
  <si>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</si>
  <si>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</si>
  <si>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</si>
  <si>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</si>
  <si>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</si>
  <si>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</si>
  <si>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</si>
  <si>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</si>
  <si>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</si>
  <si>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</si>
  <si>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</si>
  <si>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</si>
  <si>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</si>
  <si>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</si>
  <si>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</si>
  <si>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</si>
  <si>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</si>
  <si>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</si>
  <si>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</si>
  <si>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</si>
  <si>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</si>
  <si>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</si>
  <si>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</si>
  <si>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</si>
  <si>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</si>
  <si>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</si>
  <si>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</si>
  <si>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</si>
  <si>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</si>
  <si>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</si>
  <si>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</si>
  <si>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</si>
  <si>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</si>
  <si>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</si>
  <si>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</si>
  <si>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</si>
  <si>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</si>
  <si>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</si>
  <si>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</si>
  <si>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</si>
  <si>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</si>
  <si>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</si>
  <si>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</si>
  <si>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</si>
  <si>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</si>
  <si>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</si>
  <si>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</si>
  <si>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</si>
  <si>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</si>
  <si>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</si>
  <si>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</si>
  <si>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</si>
  <si>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</si>
  <si>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</si>
  <si>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</si>
  <si>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</si>
  <si>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</si>
  <si>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</si>
  <si>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</si>
  <si>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</si>
  <si>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</si>
  <si>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</si>
  <si>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</si>
  <si>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</si>
  <si>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</si>
  <si>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</si>
  <si>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</si>
  <si>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</si>
  <si>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</si>
  <si>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</si>
  <si>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</si>
  <si>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</si>
  <si>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</si>
  <si>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</si>
  <si>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</si>
  <si>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</si>
  <si>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</si>
  <si>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</si>
  <si>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</si>
  <si>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</si>
  <si>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</si>
  <si>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</si>
  <si>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</si>
  <si>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</si>
  <si>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</si>
  <si>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</si>
  <si>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</si>
  <si>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</si>
  <si>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</si>
  <si>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</si>
  <si>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</si>
  <si>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</si>
  <si>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</si>
  <si>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</si>
  <si>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</si>
  <si>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</si>
  <si>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</si>
  <si>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</si>
  <si>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</si>
  <si>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</si>
  <si>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</si>
  <si>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</si>
  <si>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</si>
  <si>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</si>
  <si>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</si>
  <si>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</si>
  <si>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</si>
  <si>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</si>
  <si>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</si>
  <si>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</si>
  <si>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</si>
  <si>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</si>
  <si>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</si>
  <si>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</si>
  <si>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</si>
  <si>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</si>
  <si>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</si>
  <si>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</si>
  <si>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</si>
  <si>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</si>
  <si>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</si>
  <si>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</si>
  <si>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</si>
  <si>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</si>
  <si>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</si>
  <si>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</si>
  <si>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</si>
  <si>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</si>
  <si>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</si>
  <si>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</si>
  <si>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</si>
  <si>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</si>
  <si>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</si>
  <si>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</si>
  <si>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</si>
  <si>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</si>
  <si>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</si>
  <si>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</si>
  <si>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</si>
  <si>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</si>
  <si>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</si>
  <si>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</si>
  <si>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</si>
  <si>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</si>
  <si>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</si>
  <si>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</si>
  <si>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</si>
  <si>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</si>
  <si>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</si>
  <si>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</si>
  <si>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</si>
  <si>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</si>
  <si>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</si>
  <si>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</si>
  <si>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</si>
  <si>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</si>
  <si>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</si>
  <si>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</si>
  <si>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</si>
  <si>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</si>
  <si>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</si>
  <si>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</si>
  <si>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</si>
  <si>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</si>
  <si>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</si>
  <si>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</si>
  <si>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</si>
  <si>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</si>
  <si>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</si>
  <si>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</si>
  <si>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</si>
  <si>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</si>
  <si>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</si>
  <si>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</si>
  <si>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</si>
  <si>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</si>
  <si>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</si>
  <si>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</si>
  <si>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</si>
  <si>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</si>
  <si>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</si>
  <si>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</si>
  <si>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</si>
  <si>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</si>
  <si>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</si>
  <si>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</si>
  <si>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</si>
  <si>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</si>
  <si>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</si>
  <si>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</si>
  <si>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</si>
  <si>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</si>
  <si>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</si>
  <si>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</si>
  <si>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</si>
  <si>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</si>
  <si>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</si>
  <si>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</si>
  <si>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</si>
  <si>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</si>
  <si>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</si>
  <si>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</si>
  <si>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</si>
  <si>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</si>
  <si>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</si>
  <si>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</si>
  <si>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</si>
  <si>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</si>
  <si>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</si>
  <si>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</si>
  <si>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</si>
  <si>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</si>
  <si>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</si>
  <si>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</si>
  <si>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</si>
  <si>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</si>
  <si>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</si>
  <si>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</si>
  <si>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</si>
  <si>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</si>
  <si>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</si>
  <si>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</si>
  <si>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</si>
  <si>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</si>
  <si>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</si>
  <si>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</si>
  <si>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</si>
  <si>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</si>
  <si>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</si>
  <si>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</si>
  <si>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</si>
  <si>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</si>
  <si>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</si>
  <si>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</si>
  <si>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</si>
  <si>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</si>
  <si>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</si>
  <si>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</si>
  <si>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</si>
  <si>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</si>
  <si>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</si>
  <si>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</si>
  <si>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</si>
  <si>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</si>
  <si>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</si>
  <si>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</si>
  <si>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</si>
  <si>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</si>
  <si>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</si>
  <si>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</si>
  <si>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</si>
  <si>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</si>
  <si>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</si>
  <si>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</si>
  <si>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</si>
  <si>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</si>
  <si>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</si>
  <si>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</si>
  <si>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</si>
  <si>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</si>
  <si>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</si>
  <si>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</si>
  <si>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</si>
  <si>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</si>
  <si>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</si>
  <si>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</si>
  <si>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</si>
  <si>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</si>
  <si>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</si>
  <si>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</si>
  <si>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</si>
  <si>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</si>
  <si>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</si>
  <si>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</si>
  <si>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</si>
  <si>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</si>
  <si>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</si>
  <si>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</si>
  <si>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</si>
  <si>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</si>
  <si>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</si>
  <si>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</si>
  <si>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</si>
  <si>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</si>
  <si>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</si>
  <si>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</si>
  <si>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</si>
  <si>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</si>
  <si>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</si>
  <si>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</si>
  <si>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</si>
  <si>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</si>
  <si>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</si>
  <si>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</si>
  <si>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</si>
  <si>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</si>
  <si>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</si>
  <si>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</si>
  <si>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</si>
  <si>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</si>
  <si>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</si>
  <si>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</si>
  <si>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</si>
  <si>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</si>
  <si>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</si>
  <si>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</si>
  <si>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</si>
  <si>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</si>
  <si>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</si>
  <si>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</si>
  <si>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</si>
  <si>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</si>
  <si>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</si>
  <si>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</si>
  <si>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</si>
  <si>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</si>
  <si>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</si>
  <si>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</si>
  <si>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</si>
  <si>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</si>
  <si>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</si>
  <si>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</si>
  <si>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</si>
  <si>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</si>
  <si>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</si>
  <si>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</si>
  <si>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</si>
  <si>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</si>
  <si>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</si>
  <si>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</si>
  <si>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</si>
  <si>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</si>
  <si>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</si>
  <si>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</si>
  <si>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</si>
  <si>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</si>
  <si>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</si>
  <si>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</si>
  <si>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</si>
  <si>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</si>
  <si>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</si>
  <si>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</si>
  <si>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</si>
  <si>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</si>
  <si>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</si>
  <si>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</si>
  <si>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</si>
  <si>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</si>
  <si>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</si>
  <si>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</si>
  <si>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</si>
  <si>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</si>
  <si>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</si>
  <si>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</si>
  <si>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</si>
  <si>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</si>
  <si>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</si>
  <si>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</si>
  <si>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</si>
  <si>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</si>
  <si>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</si>
  <si>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</si>
  <si>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</si>
  <si>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</si>
  <si>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</si>
  <si>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</si>
  <si>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</si>
  <si>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</si>
  <si>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</si>
  <si>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</si>
  <si>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</si>
  <si>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</si>
  <si>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</si>
  <si>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</si>
  <si>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</si>
  <si>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</si>
  <si>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</si>
  <si>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</si>
  <si>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</si>
  <si>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</si>
  <si>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</si>
  <si>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</si>
  <si>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</si>
  <si>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</si>
  <si>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</si>
  <si>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</si>
  <si>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</si>
  <si>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</si>
  <si>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</si>
  <si>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</si>
  <si>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</si>
  <si>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</si>
  <si>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</si>
  <si>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</si>
  <si>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</si>
  <si>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</si>
  <si>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</si>
  <si>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</si>
  <si>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</si>
  <si>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</si>
  <si>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</si>
  <si>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</si>
  <si>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</si>
  <si>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</si>
  <si>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</si>
  <si>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</si>
  <si>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</si>
  <si>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</si>
  <si>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</si>
  <si>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</si>
  <si>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</si>
  <si>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</si>
  <si>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</si>
  <si>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</si>
  <si>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</si>
  <si>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</si>
  <si>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</si>
  <si>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</si>
  <si>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</si>
  <si>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</si>
  <si>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</si>
  <si>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</si>
  <si>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</si>
  <si>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</si>
  <si>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</si>
  <si>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</si>
  <si>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</si>
  <si>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</si>
  <si>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</si>
  <si>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</si>
  <si>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</si>
  <si>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</si>
  <si>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</si>
  <si>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</si>
  <si>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</si>
  <si>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</si>
  <si>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</si>
  <si>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</si>
  <si>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</si>
  <si>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</si>
  <si>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</si>
  <si>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</si>
  <si>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</si>
  <si>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</si>
  <si>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</si>
  <si>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</si>
  <si>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</si>
  <si>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</si>
  <si>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</si>
  <si>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</si>
  <si>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</si>
  <si>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</si>
  <si>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</si>
  <si>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</si>
  <si>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</si>
  <si>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</si>
  <si>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</si>
  <si>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</si>
  <si>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</si>
  <si>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</si>
  <si>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</si>
  <si>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</si>
  <si>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</si>
  <si>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</si>
  <si>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</si>
  <si>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</si>
  <si>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</si>
  <si>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</si>
  <si>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</si>
  <si>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</si>
  <si>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</si>
  <si>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</si>
  <si>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</si>
  <si>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</si>
  <si>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</si>
  <si>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</si>
  <si>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</si>
  <si>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</si>
  <si>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</si>
  <si>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</si>
  <si>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</si>
  <si>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</si>
  <si>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</si>
  <si>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</si>
  <si>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</si>
  <si>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</si>
  <si>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</si>
  <si>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</si>
  <si>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</si>
  <si>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</si>
  <si>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</si>
  <si>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</si>
  <si>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</si>
  <si>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</si>
  <si>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</si>
  <si>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</si>
  <si>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</si>
  <si>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</si>
  <si>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</si>
  <si>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</si>
  <si>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</si>
  <si>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</si>
  <si>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</si>
  <si>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</si>
  <si>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</si>
  <si>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</si>
  <si>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</si>
  <si>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</si>
  <si>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</si>
  <si>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</si>
  <si>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</si>
  <si>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</si>
  <si>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</si>
  <si>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</si>
  <si>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</si>
  <si>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</si>
  <si>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</si>
  <si>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</si>
  <si>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</si>
  <si>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</si>
  <si>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</si>
  <si>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</si>
  <si>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</si>
  <si>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</si>
  <si>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</si>
  <si>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</si>
  <si>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</si>
  <si>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</si>
  <si>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</si>
  <si>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</si>
  <si>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</si>
  <si>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</si>
  <si>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</si>
  <si>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</si>
  <si>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</si>
  <si>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</si>
  <si>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</si>
  <si>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</si>
  <si>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</si>
  <si>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</si>
  <si>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</si>
  <si>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</si>
  <si>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</si>
  <si>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</si>
  <si>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</si>
  <si>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</si>
  <si>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</si>
  <si>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</si>
  <si>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</si>
  <si>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</si>
  <si>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</si>
  <si>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</si>
  <si>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</si>
  <si>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</si>
  <si>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</si>
  <si>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</si>
  <si>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</si>
  <si>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</si>
  <si>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</si>
  <si>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</si>
  <si>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</si>
  <si>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</si>
  <si>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</si>
  <si>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</si>
  <si>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</si>
  <si>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</si>
  <si>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</si>
  <si>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</si>
  <si>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</si>
  <si>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</si>
  <si>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</si>
  <si>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</si>
  <si>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</si>
  <si>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</si>
  <si>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</si>
  <si>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</si>
  <si>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</si>
  <si>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</si>
  <si>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</si>
  <si>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</si>
  <si>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</si>
  <si>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</si>
  <si>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</si>
  <si>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</si>
  <si>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</si>
  <si>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</si>
  <si>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</si>
  <si>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</si>
  <si>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</si>
  <si>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</si>
  <si>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</si>
  <si>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</si>
  <si>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</si>
  <si>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</si>
  <si>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</si>
  <si>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</si>
  <si>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</si>
  <si>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</si>
  <si>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</si>
  <si>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</si>
  <si>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</si>
  <si>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</si>
  <si>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</si>
  <si>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</si>
  <si>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</si>
  <si>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</si>
  <si>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</si>
  <si>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</si>
  <si>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</si>
  <si>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</si>
  <si>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</si>
  <si>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</si>
  <si>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</si>
  <si>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</si>
  <si>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</si>
  <si>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</si>
  <si>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</si>
  <si>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</si>
  <si>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</si>
  <si>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</si>
  <si>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</si>
  <si>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</si>
  <si>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</si>
  <si>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</si>
  <si>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</si>
  <si>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</si>
  <si>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</si>
  <si>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</si>
  <si>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</si>
  <si>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</si>
  <si>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</si>
  <si>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</si>
  <si>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</si>
  <si>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</si>
  <si>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</si>
  <si>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</si>
  <si>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</si>
  <si>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</si>
  <si>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</si>
  <si>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</si>
  <si>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</si>
  <si>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</si>
  <si>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</si>
  <si>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</si>
  <si>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</si>
  <si>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</si>
  <si>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</si>
  <si>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</si>
  <si>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</si>
  <si>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</si>
  <si>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</si>
  <si>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</si>
  <si>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</si>
  <si>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</si>
  <si>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</si>
  <si>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</si>
  <si>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</si>
  <si>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</si>
  <si>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</si>
  <si>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</si>
  <si>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</si>
  <si>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</si>
  <si>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</si>
  <si>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</si>
  <si>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</si>
  <si>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</si>
  <si>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</si>
  <si>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</si>
  <si>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</si>
  <si>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</si>
  <si>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</si>
  <si>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</si>
  <si>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</si>
  <si>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</si>
  <si>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</si>
  <si>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</si>
  <si>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</si>
  <si>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</si>
  <si>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</si>
  <si>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</si>
  <si>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</si>
  <si>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</si>
  <si>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</si>
  <si>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</si>
  <si>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</si>
  <si>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</si>
  <si>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</si>
  <si>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</si>
  <si>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</si>
  <si>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</si>
  <si>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</si>
  <si>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</si>
  <si>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</si>
  <si>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</si>
  <si>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</si>
  <si>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</si>
  <si>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</si>
  <si>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</si>
  <si>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</si>
  <si>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</si>
  <si>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</si>
  <si>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</si>
  <si>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</si>
  <si>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</si>
  <si>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</si>
  <si>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</si>
  <si>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</si>
  <si>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</si>
  <si>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</si>
  <si>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</si>
  <si>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</si>
  <si>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</si>
  <si>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</si>
  <si>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</si>
  <si>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</si>
  <si>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</si>
  <si>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</si>
  <si>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</si>
  <si>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</si>
  <si>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</si>
  <si>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</si>
  <si>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</si>
  <si>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</si>
  <si>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</si>
  <si>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</si>
  <si>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</si>
  <si>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</si>
  <si>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</si>
  <si>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</si>
  <si>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</si>
  <si>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</si>
  <si>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</si>
  <si>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</si>
  <si>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</si>
  <si>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</si>
  <si>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</si>
  <si>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</si>
  <si>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</si>
  <si>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</si>
  <si>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</si>
  <si>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</si>
  <si>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</si>
  <si>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</si>
  <si>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</si>
  <si>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</si>
  <si>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</si>
  <si>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</si>
  <si>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</si>
  <si>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</si>
  <si>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</si>
  <si>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</si>
  <si>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</si>
  <si>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</si>
  <si>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</si>
  <si>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</si>
  <si>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</si>
  <si>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</si>
  <si>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</si>
  <si>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</si>
  <si>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</si>
  <si>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</si>
  <si>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</si>
  <si>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</si>
  <si>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</si>
  <si>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</si>
  <si>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</si>
  <si>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</si>
  <si>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</si>
  <si>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</si>
  <si>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</si>
  <si>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</si>
  <si>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</si>
  <si>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</si>
  <si>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</si>
  <si>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</si>
  <si>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</si>
  <si>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</si>
  <si>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</si>
  <si>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</si>
  <si>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</si>
  <si>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</si>
  <si>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</si>
  <si>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</si>
  <si>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</si>
  <si>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</si>
  <si>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</si>
  <si>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</si>
  <si>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</si>
  <si>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</si>
  <si>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</si>
  <si>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</si>
  <si>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</si>
  <si>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</si>
  <si>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</si>
  <si>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</si>
  <si>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</si>
  <si>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</si>
  <si>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</si>
  <si>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</si>
  <si>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</si>
  <si>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</si>
  <si>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</si>
  <si>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</si>
  <si>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</si>
  <si>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</si>
  <si>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</si>
  <si>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</si>
  <si>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</si>
  <si>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</si>
  <si>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</si>
  <si>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</si>
  <si>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</si>
  <si>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</si>
  <si>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</si>
  <si>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</si>
  <si>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</si>
  <si>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</si>
  <si>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</si>
  <si>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</si>
  <si>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</si>
  <si>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</si>
  <si>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</si>
  <si>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</si>
  <si>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</si>
  <si>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</si>
  <si>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</si>
  <si>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</si>
  <si>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</si>
  <si>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</si>
  <si>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</si>
  <si>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</si>
  <si>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</si>
  <si>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</si>
  <si>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</si>
  <si>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</si>
  <si>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</si>
  <si>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</si>
  <si>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</si>
  <si>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</si>
  <si>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</si>
  <si>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</si>
  <si>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</si>
  <si>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</si>
  <si>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</si>
  <si>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</si>
  <si>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</si>
  <si>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</si>
  <si>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</si>
  <si>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</si>
  <si>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</si>
  <si>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</si>
  <si>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</si>
  <si>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</si>
  <si>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</si>
  <si>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</si>
  <si>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</si>
  <si>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</si>
  <si>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</si>
  <si>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</si>
  <si>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</si>
  <si>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</si>
  <si>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</si>
  <si>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</si>
  <si>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</si>
  <si>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</si>
  <si>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</si>
  <si>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</si>
  <si>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</si>
  <si>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</si>
  <si>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</si>
  <si>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</si>
  <si>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</si>
  <si>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</si>
  <si>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</si>
  <si>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</si>
  <si>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</si>
  <si>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</si>
  <si>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</si>
  <si>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</si>
  <si>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</si>
  <si>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</si>
  <si>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</si>
  <si>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</si>
  <si>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</si>
  <si>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</si>
  <si>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</si>
  <si>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</si>
  <si>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</si>
  <si>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</si>
  <si>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</si>
  <si>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</si>
  <si>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</si>
  <si>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</si>
  <si>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</si>
  <si>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</si>
  <si>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</si>
  <si>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</si>
  <si>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</si>
  <si>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</si>
  <si>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</si>
  <si>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</si>
  <si>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</si>
  <si>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</si>
  <si>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</si>
  <si>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</si>
  <si>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</si>
  <si>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</si>
  <si>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</si>
  <si>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</si>
  <si>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</si>
  <si>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</si>
  <si>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</si>
  <si>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</si>
  <si>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</si>
  <si>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</si>
  <si>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</si>
  <si>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</si>
  <si>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</si>
  <si>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</si>
  <si>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</si>
  <si>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</si>
  <si>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</si>
  <si>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</si>
  <si>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</si>
  <si>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</si>
  <si>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</si>
  <si>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</si>
  <si>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</si>
  <si>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</si>
  <si>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</si>
  <si>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</si>
  <si>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</si>
  <si>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</si>
  <si>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</si>
  <si>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</si>
  <si>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</si>
  <si>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</si>
  <si>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</si>
  <si>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</si>
  <si>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</si>
  <si>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</si>
  <si>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</si>
  <si>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</si>
  <si>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</si>
  <si>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</si>
  <si>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</si>
  <si>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</si>
  <si>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</si>
  <si>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</si>
  <si>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</si>
  <si>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</si>
  <si>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</si>
  <si>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</si>
  <si>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</si>
  <si>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</si>
  <si>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</si>
  <si>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</si>
  <si>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</si>
  <si>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</si>
  <si>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</si>
  <si>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</si>
  <si>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</si>
  <si>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</si>
  <si>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</si>
  <si>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</si>
  <si>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</si>
  <si>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</si>
  <si>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</si>
  <si>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</si>
  <si>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</si>
  <si>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</si>
  <si>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</si>
  <si>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</si>
  <si>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</si>
  <si>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</si>
  <si>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</si>
  <si>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</si>
  <si>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</si>
  <si>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</si>
  <si>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</si>
  <si>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</si>
  <si>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</si>
  <si>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</si>
  <si>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</si>
  <si>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</si>
  <si>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</si>
  <si>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</si>
  <si>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</si>
  <si>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</si>
  <si>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</si>
  <si>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</si>
  <si>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</si>
  <si>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</si>
  <si>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</si>
  <si>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</si>
  <si>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</si>
  <si>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</si>
  <si>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</si>
  <si>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</si>
  <si>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</si>
  <si>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</si>
  <si>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</si>
  <si>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</si>
  <si>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</si>
  <si>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</si>
  <si>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</si>
  <si>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</si>
  <si>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</si>
  <si>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</si>
  <si>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</si>
  <si>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</si>
  <si>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</si>
  <si>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</si>
  <si>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</si>
  <si>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</si>
  <si>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</si>
  <si>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</si>
  <si>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</si>
  <si>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</si>
  <si>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</si>
  <si>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</si>
  <si>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</si>
  <si>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</si>
  <si>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</si>
  <si>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</si>
  <si>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</si>
  <si>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</si>
  <si>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</si>
  <si>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</si>
  <si>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</si>
  <si>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</si>
  <si>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</si>
  <si>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</si>
  <si>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</si>
  <si>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</si>
  <si>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</si>
  <si>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</si>
  <si>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</si>
  <si>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</si>
  <si>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</si>
  <si>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</si>
  <si>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</si>
  <si>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</si>
  <si>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</si>
  <si>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</si>
  <si>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</si>
  <si>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</si>
  <si>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</si>
  <si>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</si>
  <si>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</si>
  <si>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</si>
  <si>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</si>
  <si>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</si>
  <si>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</si>
  <si>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</si>
  <si>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</si>
  <si>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</si>
  <si>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</si>
  <si>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</si>
  <si>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</si>
  <si>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</si>
  <si>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</si>
  <si>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</si>
  <si>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</si>
  <si>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</si>
  <si>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</si>
  <si>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</si>
  <si>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</si>
  <si>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</si>
  <si>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</si>
  <si>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</si>
  <si>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</si>
  <si>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</si>
  <si>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</si>
  <si>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</si>
  <si>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</si>
  <si>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</si>
  <si>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</si>
  <si>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</si>
  <si>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</si>
  <si>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</si>
  <si>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</si>
  <si>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</si>
  <si>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</si>
  <si>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</si>
  <si>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</si>
  <si>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</si>
  <si>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</si>
  <si>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</si>
  <si>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</si>
  <si>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</si>
  <si>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</si>
  <si>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</si>
  <si>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</si>
  <si>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</si>
  <si>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</si>
  <si>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</si>
  <si>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</si>
  <si>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</si>
  <si>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</si>
  <si>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</si>
  <si>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</si>
  <si>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</si>
  <si>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</si>
  <si>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</si>
  <si>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</si>
  <si>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</si>
  <si>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</si>
  <si>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</si>
  <si>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</si>
  <si>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</si>
  <si>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</si>
  <si>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</si>
  <si>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</si>
  <si>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</si>
  <si>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</si>
  <si>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</si>
  <si>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</si>
  <si>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</si>
  <si>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</si>
  <si>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</si>
  <si>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</si>
  <si>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</si>
  <si>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</si>
  <si>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</si>
  <si>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</si>
  <si>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</si>
  <si>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</si>
  <si>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</si>
  <si>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</si>
  <si>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</si>
  <si>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</si>
  <si>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</si>
  <si>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</si>
  <si>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</si>
  <si>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</si>
  <si>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</si>
  <si>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</si>
  <si>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</si>
  <si>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</si>
  <si>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</si>
  <si>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</si>
  <si>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</si>
  <si>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</si>
  <si>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</si>
  <si>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</si>
  <si>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</si>
  <si>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</si>
  <si>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</si>
  <si>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</si>
  <si>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</si>
  <si>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</si>
  <si>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</si>
  <si>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</si>
  <si>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</si>
  <si>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</si>
  <si>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</si>
  <si>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</si>
  <si>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</si>
  <si>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</si>
  <si>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</si>
  <si>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</si>
  <si>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</si>
  <si>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</si>
  <si>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</si>
  <si>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</si>
  <si>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</si>
  <si>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</si>
  <si>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</si>
  <si>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</si>
  <si>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</si>
  <si>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</si>
  <si>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</si>
  <si>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</si>
  <si>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</si>
  <si>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</si>
  <si>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</si>
  <si>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</si>
  <si>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</si>
  <si>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</si>
  <si>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</si>
  <si>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</si>
  <si>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</si>
  <si>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</si>
  <si>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</si>
  <si>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</si>
  <si>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</si>
  <si>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</si>
  <si>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</si>
  <si>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</si>
  <si>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</si>
  <si>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</si>
  <si>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</si>
  <si>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</si>
  <si>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</si>
  <si>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</si>
  <si>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</si>
  <si>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</si>
  <si>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</si>
  <si>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</si>
  <si>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</si>
  <si>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</si>
  <si>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</si>
  <si>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</si>
  <si>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</si>
  <si>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</si>
  <si>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</si>
  <si>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</si>
  <si>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</si>
  <si>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</si>
  <si>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</si>
  <si>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</si>
  <si>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</si>
  <si>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</si>
  <si>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</si>
  <si>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</si>
  <si>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</si>
  <si>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</si>
  <si>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</si>
  <si>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</si>
  <si>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</si>
  <si>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</si>
  <si>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</si>
  <si>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</si>
  <si>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</si>
  <si>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</si>
  <si>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</si>
  <si>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</si>
  <si>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</si>
  <si>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</si>
  <si>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</si>
  <si>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</si>
  <si>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</si>
  <si>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</si>
  <si>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</si>
  <si>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</si>
  <si>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</si>
  <si>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</si>
  <si>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</si>
  <si>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</si>
  <si>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</si>
  <si>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</si>
  <si>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</si>
  <si>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</si>
  <si>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</si>
  <si>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</si>
  <si>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</si>
  <si>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</si>
  <si>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</si>
  <si>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</si>
  <si>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</si>
  <si>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</si>
  <si>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</si>
  <si>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</si>
  <si>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</si>
  <si>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</si>
  <si>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</si>
  <si>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</si>
  <si>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</si>
  <si>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</si>
  <si>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</si>
  <si>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</si>
  <si>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</si>
  <si>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</si>
  <si>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</si>
  <si>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</si>
  <si>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</si>
  <si>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</si>
  <si>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</si>
  <si>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</si>
  <si>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</si>
  <si>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</si>
  <si>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</si>
  <si>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</si>
  <si>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</si>
  <si>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</si>
  <si>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</si>
  <si>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</si>
  <si>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</si>
  <si>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</si>
  <si>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</si>
  <si>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</si>
  <si>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</si>
  <si>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</si>
  <si>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</si>
  <si>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</si>
  <si>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</si>
  <si>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</si>
  <si>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</si>
  <si>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</si>
  <si>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</si>
  <si>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</si>
  <si>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</si>
  <si>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</si>
  <si>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</si>
  <si>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</si>
  <si>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</si>
  <si>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</si>
  <si>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</si>
  <si>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</si>
  <si>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</si>
  <si>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</si>
  <si>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</si>
  <si>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</si>
  <si>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</si>
  <si>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</si>
  <si>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</si>
  <si>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</si>
  <si>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</si>
  <si>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</si>
  <si>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</si>
  <si>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</si>
  <si>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</si>
  <si>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</si>
  <si>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</si>
  <si>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</si>
  <si>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</si>
  <si>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</si>
  <si>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</si>
  <si>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</si>
  <si>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</si>
  <si>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</si>
  <si>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</si>
  <si>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</si>
  <si>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</si>
  <si>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</si>
  <si>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</si>
  <si>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</si>
  <si>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</si>
  <si>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</si>
  <si>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</si>
  <si>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</si>
  <si>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</si>
  <si>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</si>
  <si>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</si>
  <si>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</si>
  <si>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</si>
  <si>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</si>
  <si>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</si>
  <si>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</si>
  <si>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</si>
  <si>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</si>
  <si>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</si>
  <si>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</si>
  <si>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</si>
  <si>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</si>
  <si>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</si>
  <si>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</si>
  <si>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</si>
  <si>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</si>
  <si>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</si>
  <si>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</si>
  <si>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</si>
  <si>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</si>
  <si>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</si>
  <si>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</si>
  <si>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</si>
  <si>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</si>
  <si>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</si>
  <si>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</si>
  <si>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</si>
  <si>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</si>
  <si>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</si>
  <si>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</si>
  <si>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</si>
  <si>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</si>
  <si>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</si>
  <si>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</si>
  <si>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</si>
  <si>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</si>
  <si>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</si>
  <si>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</si>
  <si>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</si>
  <si>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</si>
  <si>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</si>
  <si>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</si>
  <si>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</si>
  <si>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</si>
  <si>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</si>
  <si>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</si>
  <si>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</si>
  <si>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</si>
  <si>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</si>
  <si>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</si>
  <si>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</si>
  <si>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</si>
  <si>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</si>
  <si>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</si>
  <si>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</si>
  <si>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</si>
  <si>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</si>
  <si>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</si>
  <si>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</si>
  <si>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</si>
  <si>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</si>
  <si>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</si>
  <si>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</si>
  <si>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</si>
  <si>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</si>
  <si>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</si>
  <si>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</si>
  <si>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</si>
  <si>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</si>
  <si>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</si>
  <si>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</si>
  <si>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</si>
  <si>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</si>
  <si>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</si>
  <si>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</si>
  <si>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</si>
  <si>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</si>
  <si>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</si>
  <si>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</si>
  <si>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</si>
  <si>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</si>
  <si>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</si>
  <si>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</si>
  <si>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</si>
  <si>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</si>
  <si>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</si>
  <si>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</si>
  <si>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</si>
  <si>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</si>
  <si>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</si>
  <si>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</si>
  <si>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</si>
  <si>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</si>
  <si>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</si>
  <si>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</si>
  <si>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</si>
  <si>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</si>
  <si>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</si>
  <si>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</si>
  <si>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</si>
  <si>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</si>
  <si>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</si>
  <si>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</si>
  <si>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</si>
  <si>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</si>
  <si>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</si>
  <si>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</si>
  <si>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</si>
  <si>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</si>
  <si>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</si>
  <si>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</si>
  <si>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</si>
  <si>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</si>
  <si>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</si>
  <si>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</si>
  <si>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</si>
  <si>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</si>
  <si>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</si>
  <si>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</si>
  <si>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</si>
  <si>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</si>
  <si>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</si>
  <si>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</si>
  <si>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</si>
  <si>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</si>
  <si>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</si>
  <si>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</si>
  <si>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</si>
  <si>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</si>
  <si>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</si>
  <si>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</si>
  <si>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</si>
  <si>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</si>
  <si>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</si>
  <si>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</si>
  <si>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</si>
  <si>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</si>
  <si>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</si>
  <si>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</si>
  <si>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</si>
  <si>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</si>
  <si>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</si>
  <si>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</si>
  <si>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</si>
  <si>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</si>
  <si>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</si>
  <si>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</si>
  <si>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</si>
  <si>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</si>
  <si>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</si>
  <si>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</si>
  <si>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</si>
  <si>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</si>
  <si>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</si>
  <si>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</si>
  <si>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</si>
  <si>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</si>
  <si>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</si>
  <si>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</si>
  <si>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</si>
  <si>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</si>
  <si>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</si>
  <si>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</si>
  <si>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</si>
  <si>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</si>
  <si>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</si>
  <si>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</si>
  <si>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</si>
  <si>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</si>
  <si>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</si>
  <si>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</si>
  <si>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</si>
  <si>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</si>
  <si>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</si>
  <si>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</si>
  <si>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</si>
  <si>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</si>
  <si>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</si>
  <si>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</si>
  <si>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</si>
  <si>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</si>
  <si>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</si>
  <si>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</si>
  <si>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</si>
  <si>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</si>
  <si>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</si>
  <si>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</si>
  <si>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</si>
  <si>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</si>
  <si>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</si>
  <si>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</si>
  <si>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</si>
  <si>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</si>
  <si>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</si>
  <si>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</si>
  <si>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</si>
  <si>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</si>
  <si>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</si>
  <si>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</si>
  <si>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</si>
  <si>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</si>
  <si>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</si>
  <si>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</si>
  <si>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</si>
  <si>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</si>
  <si>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</si>
  <si>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</si>
  <si>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</si>
  <si>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</si>
  <si>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</si>
  <si>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</si>
  <si>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</si>
  <si>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</si>
  <si>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</si>
  <si>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</si>
  <si>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</si>
  <si>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</si>
  <si>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</si>
  <si>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</si>
  <si>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</si>
  <si>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</si>
  <si>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</si>
  <si>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</si>
  <si>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</si>
  <si>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</si>
  <si>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</si>
  <si>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</si>
  <si>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</si>
  <si>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</si>
  <si>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</si>
  <si>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</si>
  <si>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</si>
  <si>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</si>
  <si>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</si>
  <si>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</si>
  <si>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</si>
  <si>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</si>
  <si>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</si>
  <si>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</si>
  <si>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</si>
  <si>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</si>
  <si>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</si>
  <si>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</si>
  <si>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</si>
  <si>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</si>
  <si>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</si>
  <si>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</si>
  <si>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</si>
  <si>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</si>
  <si>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</si>
  <si>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</si>
  <si>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</si>
  <si>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</si>
  <si>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</si>
  <si>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</si>
  <si>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</si>
  <si>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</si>
  <si>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</si>
  <si>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</si>
  <si>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</si>
  <si>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</si>
  <si>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</si>
  <si>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</si>
  <si>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</si>
  <si>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</si>
  <si>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</si>
  <si>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</si>
  <si>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</si>
  <si>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</si>
  <si>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</si>
  <si>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</si>
  <si>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</si>
  <si>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</si>
  <si>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</si>
  <si>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</si>
  <si>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</si>
  <si>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</si>
  <si>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</si>
  <si>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</si>
  <si>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</si>
  <si>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</si>
  <si>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</si>
  <si>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</si>
  <si>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</si>
  <si>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</si>
  <si>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</si>
  <si>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</si>
  <si>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</si>
  <si>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</si>
  <si>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</si>
  <si>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</si>
  <si>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</si>
  <si>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</si>
  <si>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</si>
  <si>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</si>
  <si>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</si>
  <si>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</si>
  <si>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</si>
  <si>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</si>
  <si>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</si>
  <si>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</si>
  <si>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</si>
  <si>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</si>
  <si>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</si>
  <si>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</si>
  <si>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</si>
  <si>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</si>
  <si>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</si>
  <si>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</si>
  <si>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</si>
  <si>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</si>
  <si>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</si>
  <si>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</si>
  <si>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</si>
  <si>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</si>
  <si>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</si>
  <si>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</si>
  <si>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</si>
  <si>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</si>
  <si>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</si>
  <si>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</si>
  <si>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</si>
  <si>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</si>
  <si>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</si>
  <si>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</si>
  <si>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</si>
  <si>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</si>
  <si>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</si>
  <si>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</si>
  <si>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</si>
  <si>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</si>
  <si>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</si>
  <si>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</si>
  <si>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</si>
  <si>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</si>
  <si>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</si>
  <si>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</si>
  <si>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</si>
  <si>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</si>
  <si>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</si>
  <si>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</si>
  <si>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</si>
  <si>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</si>
  <si>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</si>
  <si>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</si>
  <si>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</si>
  <si>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</si>
  <si>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</si>
  <si>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</si>
  <si>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</si>
  <si>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</si>
  <si>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</si>
  <si>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</si>
  <si>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</si>
  <si>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</si>
  <si>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</si>
  <si>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</si>
  <si>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</si>
  <si>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</si>
  <si>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</si>
  <si>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</si>
  <si>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</si>
  <si>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</si>
  <si>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</si>
  <si>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</si>
  <si>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</si>
  <si>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</si>
  <si>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</si>
  <si>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</si>
  <si>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</si>
  <si>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</si>
  <si>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</si>
  <si>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</si>
  <si>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</si>
  <si>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</si>
  <si>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</si>
  <si>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</si>
  <si>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</si>
  <si>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</si>
  <si>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</si>
  <si>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</si>
  <si>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</si>
  <si>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</si>
  <si>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</si>
  <si>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</si>
  <si>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</si>
  <si>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</si>
  <si>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</si>
  <si>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</si>
  <si>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</si>
  <si>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</si>
  <si>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</si>
  <si>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</si>
  <si>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</si>
  <si>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</si>
  <si>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</si>
  <si>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</si>
  <si>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</si>
  <si>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</si>
  <si>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</si>
  <si>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</si>
  <si>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</si>
  <si>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</si>
  <si>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</si>
  <si>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</si>
  <si>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</si>
  <si>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</si>
  <si>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</si>
  <si>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</si>
  <si>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</si>
  <si>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</si>
  <si>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</si>
  <si>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</si>
  <si>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</si>
  <si>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</si>
  <si>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</si>
  <si>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</si>
  <si>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</si>
  <si>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</si>
  <si>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</si>
  <si>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</si>
  <si>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</si>
  <si>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</si>
  <si>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</si>
  <si>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</si>
  <si>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</si>
  <si>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</si>
  <si>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</si>
  <si>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</si>
  <si>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</si>
  <si>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</si>
  <si>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</si>
  <si>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</si>
  <si>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</si>
  <si>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</si>
  <si>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</si>
  <si>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</si>
  <si>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</si>
  <si>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</si>
  <si>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</si>
  <si>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</si>
  <si>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</si>
  <si>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</si>
  <si>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</si>
  <si>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</si>
  <si>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</si>
  <si>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</si>
  <si>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</si>
  <si>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</si>
  <si>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</si>
  <si>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</si>
  <si>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</si>
  <si>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</si>
  <si>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</si>
  <si>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</si>
  <si>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</si>
  <si>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</si>
  <si>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</si>
  <si>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</si>
  <si>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</si>
  <si>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</si>
  <si>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</si>
  <si>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</si>
  <si>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</si>
  <si>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</si>
  <si>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</si>
  <si>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</si>
  <si>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</si>
  <si>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</si>
  <si>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</si>
  <si>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</si>
  <si>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</si>
  <si>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</si>
  <si>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</si>
  <si>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</si>
  <si>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</si>
  <si>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</si>
  <si>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</si>
  <si>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</si>
  <si>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</si>
  <si>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</si>
  <si>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</si>
  <si>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</si>
  <si>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</si>
  <si>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</si>
  <si>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</si>
  <si>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</si>
  <si>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</si>
  <si>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</si>
  <si>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</si>
  <si>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</si>
  <si>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</si>
  <si>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</si>
  <si>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</si>
  <si>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</si>
  <si>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</si>
  <si>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</si>
  <si>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</si>
  <si>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</si>
  <si>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</si>
  <si>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</si>
  <si>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</si>
  <si>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</si>
  <si>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</si>
  <si>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</si>
  <si>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</si>
  <si>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</si>
  <si>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</si>
  <si>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</si>
  <si>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</si>
  <si>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</si>
  <si>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</si>
  <si>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</si>
  <si>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</si>
  <si>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</si>
  <si>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</si>
  <si>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</si>
  <si>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</si>
  <si>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</si>
  <si>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</si>
  <si>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</si>
  <si>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</si>
  <si>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</si>
  <si>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</si>
  <si>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</si>
  <si>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</si>
  <si>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</si>
  <si>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</si>
  <si>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</si>
  <si>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</si>
  <si>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</si>
  <si>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</si>
  <si>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</si>
  <si>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</si>
  <si>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</si>
  <si>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</si>
  <si>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</si>
  <si>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</si>
  <si>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</si>
  <si>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</si>
  <si>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</si>
  <si>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</si>
  <si>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</si>
  <si>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</si>
  <si>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</si>
  <si>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</si>
  <si>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</si>
  <si>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</si>
  <si>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</si>
  <si>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</si>
  <si>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</si>
  <si>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</si>
  <si>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</si>
  <si>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</si>
  <si>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</si>
  <si>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</si>
  <si>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</si>
  <si>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</si>
  <si>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</si>
  <si>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</si>
  <si>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</si>
  <si>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</si>
  <si>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</si>
  <si>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</si>
  <si>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</si>
  <si>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</si>
  <si>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</si>
  <si>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</si>
  <si>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</si>
  <si>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</si>
  <si>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</si>
  <si>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</si>
  <si>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</si>
  <si>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</si>
  <si>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</si>
  <si>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</si>
  <si>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</si>
  <si>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</si>
  <si>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</si>
  <si>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</si>
  <si>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</si>
  <si>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</si>
  <si>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</si>
  <si>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</si>
  <si>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</si>
  <si>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</si>
  <si>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</si>
  <si>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</si>
  <si>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</si>
  <si>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</si>
  <si>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</si>
  <si>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</si>
  <si>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</si>
  <si>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</si>
  <si>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</si>
  <si>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</si>
  <si>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</si>
  <si>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</si>
  <si>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</si>
  <si>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</si>
  <si>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</si>
  <si>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</si>
  <si>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</si>
  <si>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</si>
  <si>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</si>
  <si>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</si>
  <si>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</si>
  <si>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</si>
  <si>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</si>
  <si>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</si>
  <si>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</si>
  <si>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</si>
  <si>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</si>
  <si>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</si>
  <si>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</si>
  <si>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</si>
  <si>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</si>
  <si>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</si>
  <si>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</si>
  <si>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</si>
  <si>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</si>
  <si>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</si>
  <si>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</si>
  <si>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</si>
  <si>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</si>
  <si>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</si>
  <si>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</si>
  <si>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</si>
  <si>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</si>
  <si>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</si>
  <si>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</si>
  <si>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</si>
  <si>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</si>
  <si>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</si>
  <si>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</si>
  <si>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</si>
  <si>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</si>
  <si>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</si>
  <si>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</si>
  <si>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</si>
  <si>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</si>
  <si>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</si>
  <si>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</si>
  <si>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</si>
  <si>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</si>
  <si>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</si>
  <si>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</si>
  <si>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</si>
  <si>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</si>
  <si>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</si>
  <si>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</si>
  <si>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</si>
  <si>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</si>
  <si>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</si>
  <si>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</si>
  <si>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</si>
  <si>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</si>
  <si>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</si>
  <si>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</si>
  <si>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</si>
  <si>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</si>
  <si>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</si>
  <si>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</si>
  <si>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</si>
  <si>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</si>
  <si>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</si>
  <si>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</si>
  <si>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</si>
  <si>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</si>
  <si>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</si>
  <si>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</si>
  <si>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</si>
  <si>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</si>
  <si>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</si>
  <si>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</si>
  <si>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</si>
  <si>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</si>
  <si>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</si>
  <si>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</si>
  <si>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</si>
  <si>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</si>
  <si>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</si>
  <si>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</si>
  <si>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</si>
  <si>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</si>
  <si>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</si>
  <si>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</si>
  <si>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</si>
  <si>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</si>
  <si>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</si>
  <si>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</si>
  <si>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</si>
  <si>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</si>
  <si>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</si>
  <si>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</si>
  <si>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</si>
  <si>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</si>
  <si>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</si>
  <si>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</si>
  <si>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</si>
  <si>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</si>
  <si>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</si>
  <si>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</si>
  <si>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</si>
  <si>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</si>
  <si>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</si>
  <si>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</si>
  <si>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</si>
  <si>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</si>
  <si>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</si>
  <si>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</si>
  <si>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</si>
  <si>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</si>
  <si>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</si>
  <si>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</si>
  <si>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</si>
  <si>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</si>
  <si>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</si>
  <si>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</si>
  <si>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</si>
  <si>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</si>
  <si>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</si>
  <si>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</si>
  <si>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</si>
  <si>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</si>
  <si>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</si>
  <si>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</si>
  <si>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</si>
  <si>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</si>
  <si>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</si>
  <si>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</si>
  <si>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</si>
  <si>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</si>
  <si>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</si>
  <si>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</si>
  <si>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</si>
  <si>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</si>
  <si>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</si>
  <si>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</si>
  <si>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</si>
  <si>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</si>
  <si>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</si>
  <si>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</si>
  <si>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</si>
  <si>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</si>
  <si>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</si>
  <si>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</si>
  <si>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</si>
  <si>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</si>
  <si>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</si>
  <si>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</si>
  <si>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</si>
  <si>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</si>
  <si>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</si>
  <si>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</si>
  <si>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</si>
  <si>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</si>
  <si>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</si>
  <si>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</si>
  <si>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</si>
  <si>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</si>
  <si>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</si>
  <si>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</si>
  <si>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</si>
  <si>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</si>
  <si>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</si>
  <si>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</si>
  <si>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</si>
  <si>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</si>
  <si>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</si>
  <si>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</si>
  <si>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</si>
  <si>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</si>
  <si>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</si>
  <si>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</si>
  <si>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</si>
  <si>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</si>
  <si>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</si>
  <si>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</si>
  <si>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</si>
  <si>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</si>
  <si>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</si>
  <si>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</si>
  <si>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</si>
  <si>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</si>
  <si>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</si>
  <si>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</si>
  <si>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</si>
  <si>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</si>
  <si>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</si>
  <si>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</si>
  <si>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</si>
  <si>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</si>
  <si>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</si>
  <si>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</si>
  <si>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</si>
  <si>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</si>
  <si>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</si>
  <si>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</si>
  <si>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</si>
  <si>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</si>
  <si>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</si>
  <si>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</si>
  <si>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</si>
  <si>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</si>
  <si>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</si>
  <si>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</si>
  <si>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</si>
  <si>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</si>
  <si>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</si>
  <si>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</si>
  <si>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</si>
  <si>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</si>
  <si>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</si>
  <si>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</si>
  <si>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</si>
  <si>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</si>
  <si>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</si>
  <si>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</si>
  <si>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</si>
  <si>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</si>
  <si>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</si>
  <si>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</si>
  <si>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</si>
  <si>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</si>
  <si>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</si>
  <si>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</si>
  <si>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</si>
  <si>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</si>
  <si>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</si>
  <si>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</si>
  <si>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</si>
  <si>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</si>
  <si>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</si>
  <si>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</si>
  <si>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</si>
  <si>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</si>
  <si>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</si>
  <si>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</si>
  <si>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</si>
  <si>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</si>
  <si>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</si>
  <si>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</si>
  <si>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</si>
  <si>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</si>
  <si>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</si>
  <si>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</si>
  <si>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</si>
  <si>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</si>
  <si>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</si>
  <si>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</si>
  <si>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</si>
  <si>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</si>
  <si>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</si>
  <si>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</si>
  <si>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</si>
  <si>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</si>
  <si>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</si>
  <si>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</si>
  <si>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</si>
  <si>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</si>
  <si>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</si>
  <si>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</si>
  <si>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</si>
  <si>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</si>
  <si>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</si>
  <si>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</si>
  <si>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</si>
  <si>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</si>
  <si>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</si>
  <si>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</si>
  <si>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</si>
  <si>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</si>
  <si>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</si>
  <si>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</si>
  <si>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</si>
  <si>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</si>
  <si>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</si>
  <si>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</si>
  <si>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</si>
  <si>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</si>
  <si>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</si>
  <si>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</si>
  <si>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</si>
  <si>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</si>
  <si>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</si>
  <si>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</si>
  <si>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</si>
  <si>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</si>
  <si>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</si>
  <si>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</si>
  <si>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</si>
  <si>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</si>
  <si>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</si>
  <si>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</si>
  <si>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</si>
  <si>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</si>
  <si>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</si>
  <si>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</si>
  <si>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</si>
  <si>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</si>
  <si>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</si>
  <si>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</si>
  <si>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</si>
  <si>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</si>
  <si>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</si>
  <si>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</si>
  <si>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</si>
  <si>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</si>
  <si>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</si>
  <si>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</si>
  <si>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</si>
  <si>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</si>
  <si>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</si>
  <si>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</si>
  <si>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</si>
  <si>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</si>
  <si>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</si>
  <si>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</si>
  <si>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</si>
  <si>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</si>
  <si>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</si>
  <si>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</si>
  <si>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</si>
  <si>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</si>
  <si>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</si>
  <si>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</si>
  <si>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</si>
  <si>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</si>
  <si>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</si>
  <si>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</si>
  <si>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</si>
  <si>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</si>
  <si>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</si>
  <si>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</si>
  <si>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</si>
  <si>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</si>
  <si>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</si>
  <si>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</si>
  <si>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</si>
  <si>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</si>
  <si>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</si>
  <si>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</si>
  <si>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</si>
  <si>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</si>
  <si>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</si>
  <si>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</si>
  <si>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</si>
  <si>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</si>
  <si>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</si>
  <si>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</si>
  <si>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</si>
  <si>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</si>
  <si>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</si>
  <si>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</si>
  <si>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</si>
  <si>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</si>
  <si>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</si>
  <si>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</si>
  <si>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</si>
  <si>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</si>
  <si>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</si>
  <si>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</si>
  <si>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</si>
  <si>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</si>
  <si>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</si>
  <si>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</si>
  <si>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</si>
  <si>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</si>
  <si>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</si>
  <si>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</si>
  <si>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</si>
  <si>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</si>
  <si>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</si>
  <si>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</si>
  <si>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</si>
  <si>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</si>
  <si>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</si>
  <si>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</si>
  <si>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</si>
  <si>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</si>
  <si>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</si>
  <si>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</si>
  <si>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</si>
  <si>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</si>
  <si>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</si>
  <si>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</si>
  <si>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</si>
  <si>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</si>
  <si>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</si>
  <si>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</si>
  <si>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</si>
  <si>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</si>
  <si>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</si>
  <si>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</si>
  <si>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</si>
  <si>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</si>
  <si>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</si>
  <si>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</si>
  <si>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</si>
  <si>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</si>
  <si>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</si>
  <si>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</si>
  <si>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</si>
  <si>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</si>
  <si>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</si>
  <si>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</si>
  <si>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</si>
  <si>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</si>
  <si>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</si>
  <si>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</si>
  <si>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</si>
  <si>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</si>
  <si>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</si>
  <si>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</si>
  <si>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</si>
  <si>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</si>
  <si>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</si>
  <si>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</si>
  <si>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</si>
  <si>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</si>
  <si>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</si>
  <si>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</si>
  <si>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</si>
  <si>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</si>
  <si>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</si>
  <si>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</si>
  <si>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</si>
  <si>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</si>
  <si>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</si>
  <si>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</si>
  <si>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</si>
  <si>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</si>
  <si>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</si>
  <si>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</si>
  <si>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</si>
  <si>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</si>
  <si>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</si>
  <si>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</si>
  <si>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</si>
  <si>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</si>
  <si>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</si>
  <si>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</si>
  <si>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</si>
  <si>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</si>
  <si>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</si>
  <si>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</si>
  <si>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</si>
  <si>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</si>
  <si>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</si>
  <si>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</si>
  <si>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</si>
  <si>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</si>
  <si>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</si>
  <si>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</si>
  <si>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</si>
  <si>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</si>
  <si>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</si>
  <si>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</si>
  <si>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</si>
  <si>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</si>
  <si>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</si>
  <si>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</si>
  <si>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</si>
  <si>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</si>
  <si>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</si>
  <si>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</si>
  <si>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</si>
  <si>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</si>
  <si>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</si>
  <si>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</si>
  <si>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</si>
  <si>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</si>
  <si>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</si>
  <si>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</si>
  <si>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</si>
  <si>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</si>
  <si>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</si>
  <si>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</si>
  <si>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</si>
  <si>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</si>
  <si>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</si>
  <si>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</si>
  <si>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</si>
  <si>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</si>
  <si>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</si>
  <si>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</si>
  <si>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</si>
  <si>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</si>
  <si>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</si>
  <si>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</si>
  <si>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</si>
  <si>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</si>
  <si>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</si>
  <si>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</si>
  <si>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</si>
  <si>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</si>
  <si>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</si>
  <si>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</si>
  <si>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</si>
  <si>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</si>
  <si>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</si>
  <si>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</si>
  <si>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</si>
  <si>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</si>
  <si>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</si>
  <si>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</si>
  <si>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</si>
  <si>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</si>
  <si>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</si>
  <si>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</si>
  <si>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</si>
  <si>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</si>
  <si>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</si>
  <si>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</si>
  <si>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</si>
  <si>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</si>
  <si>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</si>
  <si>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</si>
  <si>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</si>
  <si>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</si>
  <si>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</si>
  <si>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</si>
  <si>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</si>
  <si>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</si>
  <si>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</si>
  <si>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</si>
  <si>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</si>
  <si>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</si>
  <si>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</si>
  <si>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</si>
  <si>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</si>
  <si>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</si>
  <si>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</si>
  <si>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</si>
  <si>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</si>
  <si>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</si>
  <si>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</si>
  <si>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</si>
  <si>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</si>
  <si>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</si>
  <si>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</si>
  <si>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</si>
  <si>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</si>
  <si>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</si>
  <si>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</si>
  <si>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</si>
  <si>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</si>
  <si>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</si>
  <si>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</si>
  <si>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</si>
  <si>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</si>
  <si>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</si>
  <si>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</si>
  <si>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</si>
  <si>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</si>
  <si>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</si>
  <si>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</si>
  <si>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</si>
  <si>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</si>
  <si>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</si>
  <si>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</si>
  <si>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</si>
  <si>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</si>
  <si>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</si>
  <si>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</si>
  <si>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</si>
  <si>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</si>
  <si>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</si>
  <si>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</si>
  <si>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</si>
  <si>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</si>
  <si>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</si>
  <si>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</si>
  <si>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</si>
  <si>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</si>
  <si>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</si>
  <si>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</si>
  <si>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</si>
  <si>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</si>
  <si>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</si>
  <si>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</si>
  <si>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</si>
  <si>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</si>
  <si>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</si>
  <si>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</si>
  <si>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</si>
  <si>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</si>
  <si>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</si>
  <si>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</si>
  <si>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</si>
  <si>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</si>
  <si>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</si>
  <si>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</si>
  <si>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</si>
  <si>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</si>
  <si>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</si>
  <si>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</si>
  <si>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</si>
  <si>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</si>
  <si>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</si>
  <si>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</si>
  <si>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</si>
  <si>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</si>
  <si>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</si>
  <si>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</si>
  <si>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</si>
  <si>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</si>
  <si>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</si>
  <si>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</si>
  <si>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</si>
  <si>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</si>
  <si>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</si>
  <si>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</si>
  <si>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</si>
  <si>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</si>
  <si>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</si>
  <si>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</si>
  <si>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</si>
  <si>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</si>
  <si>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</si>
  <si>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</si>
  <si>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</si>
  <si>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</si>
  <si>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</si>
  <si>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</si>
  <si>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</si>
  <si>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</si>
  <si>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</si>
  <si>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</si>
  <si>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</si>
  <si>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</si>
  <si>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</si>
  <si>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</si>
  <si>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</si>
  <si>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</si>
  <si>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</si>
  <si>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</si>
  <si>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</si>
  <si>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</si>
  <si>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</si>
  <si>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</si>
  <si>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</si>
  <si>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</si>
  <si>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</si>
  <si>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</si>
  <si>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</si>
  <si>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</si>
  <si>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</si>
  <si>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</si>
  <si>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</si>
  <si>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</si>
  <si>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</si>
  <si>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</si>
  <si>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</si>
  <si>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</si>
  <si>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</si>
  <si>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</si>
  <si>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</si>
  <si>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</si>
  <si>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</si>
  <si>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</si>
  <si>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</si>
  <si>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</si>
  <si>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</si>
  <si>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</si>
  <si>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</si>
  <si>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</si>
  <si>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</si>
  <si>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</si>
  <si>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</si>
  <si>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</si>
  <si>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</si>
  <si>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</si>
  <si>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</si>
  <si>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</si>
  <si>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</si>
  <si>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</si>
  <si>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</si>
  <si>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</si>
  <si>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</si>
  <si>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</si>
  <si>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</si>
  <si>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</si>
  <si>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</si>
  <si>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</si>
  <si>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</si>
  <si>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</si>
  <si>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</si>
  <si>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</si>
  <si>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</si>
  <si>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</si>
  <si>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</si>
  <si>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</si>
  <si>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</si>
  <si>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</si>
  <si>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</si>
  <si>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</si>
  <si>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</si>
  <si>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</si>
  <si>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</si>
  <si>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</si>
  <si>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</si>
  <si>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</si>
  <si>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</si>
  <si>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</si>
  <si>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</si>
  <si>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</si>
  <si>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</si>
  <si>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</si>
  <si>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</si>
  <si>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</si>
  <si>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</si>
  <si>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</si>
  <si>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</si>
  <si>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</si>
  <si>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</si>
  <si>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</si>
  <si>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</si>
  <si>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</si>
  <si>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</si>
  <si>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</si>
  <si>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</si>
  <si>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</si>
  <si>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</si>
  <si>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</si>
  <si>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</si>
  <si>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</si>
  <si>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</si>
  <si>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</si>
  <si>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</si>
  <si>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</si>
  <si>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</si>
  <si>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</si>
  <si>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</si>
  <si>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</si>
  <si>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</si>
  <si>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</si>
  <si>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</si>
  <si>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</si>
  <si>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</si>
  <si>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</si>
  <si>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</si>
  <si>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</si>
  <si>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</si>
  <si>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</si>
  <si>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</si>
  <si>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</si>
  <si>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</si>
  <si>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</si>
  <si>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</si>
  <si>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</si>
  <si>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</si>
  <si>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</si>
  <si>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</si>
  <si>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</si>
  <si>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</si>
  <si>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</si>
  <si>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</si>
  <si>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</si>
  <si>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</si>
  <si>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</si>
  <si>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</si>
  <si>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</si>
  <si>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</si>
  <si>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</si>
  <si>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</si>
  <si>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</si>
  <si>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</si>
  <si>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</si>
  <si>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</si>
  <si>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</si>
  <si>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</si>
  <si>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</si>
  <si>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</si>
  <si>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</si>
  <si>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</si>
  <si>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</si>
  <si>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</si>
  <si>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</si>
  <si>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</si>
  <si>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</si>
  <si>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</si>
  <si>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</si>
  <si>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</si>
  <si>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</si>
  <si>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</si>
  <si>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</si>
  <si>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</si>
  <si>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</si>
  <si>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</si>
  <si>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</si>
  <si>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</si>
  <si>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</si>
  <si>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</si>
  <si>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</si>
  <si>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</si>
  <si>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</si>
  <si>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</si>
  <si>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</si>
  <si>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</si>
  <si>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</si>
  <si>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</si>
  <si>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</si>
  <si>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</si>
  <si>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</si>
  <si>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</si>
  <si>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</si>
  <si>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</si>
  <si>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</si>
  <si>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</si>
  <si>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</si>
  <si>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</si>
  <si>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</si>
  <si>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</si>
  <si>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</si>
  <si>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</si>
  <si>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</si>
  <si>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</si>
  <si>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</si>
  <si>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</si>
  <si>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</si>
  <si>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</si>
  <si>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</si>
  <si>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</si>
  <si>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</si>
  <si>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</si>
  <si>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</si>
  <si>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</si>
  <si>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</si>
  <si>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</si>
  <si>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</si>
  <si>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</si>
  <si>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</si>
  <si>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</si>
  <si>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</si>
  <si>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</si>
  <si>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</si>
  <si>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</si>
  <si>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</si>
  <si>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</si>
  <si>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</si>
  <si>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</si>
  <si>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</si>
  <si>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</si>
  <si>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</si>
  <si>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</si>
  <si>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</si>
  <si>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</si>
  <si>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</si>
  <si>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</si>
  <si>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</si>
  <si>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</si>
  <si>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</si>
  <si>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</si>
  <si>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</si>
  <si>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</si>
  <si>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</si>
  <si>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</si>
  <si>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</si>
  <si>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</si>
  <si>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</si>
  <si>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</si>
  <si>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</si>
  <si>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</si>
  <si>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</si>
  <si>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</si>
  <si>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</si>
  <si>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</si>
  <si>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</si>
  <si>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</si>
  <si>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</si>
  <si>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</si>
  <si>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</si>
  <si>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</si>
  <si>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</si>
  <si>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</si>
  <si>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</si>
  <si>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</si>
  <si>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</si>
  <si>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</si>
  <si>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</si>
  <si>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</si>
  <si>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</si>
  <si>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</si>
  <si>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</si>
  <si>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</si>
  <si>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</si>
  <si>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</si>
  <si>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</si>
  <si>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</si>
  <si>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</si>
  <si>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</si>
  <si>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</si>
  <si>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</si>
  <si>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</si>
  <si>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</si>
  <si>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</si>
  <si>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</si>
  <si>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</si>
  <si>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</si>
  <si>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</si>
  <si>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</si>
  <si>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</si>
  <si>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</si>
  <si>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</si>
  <si>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</si>
  <si>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</si>
  <si>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</si>
  <si>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</si>
  <si>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</si>
  <si>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</si>
  <si>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</si>
  <si>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</si>
  <si>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</si>
  <si>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</si>
  <si>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</si>
  <si>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</si>
  <si>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</si>
  <si>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</si>
  <si>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</si>
  <si>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</si>
  <si>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</si>
  <si>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</si>
  <si>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</si>
  <si>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</si>
  <si>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</si>
  <si>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</si>
  <si>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</si>
  <si>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</si>
  <si>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</si>
  <si>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</si>
  <si>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</si>
  <si>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</si>
  <si>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</si>
  <si>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</si>
  <si>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</si>
  <si>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</si>
  <si>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</si>
  <si>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</si>
  <si>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</si>
  <si>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</si>
  <si>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</si>
  <si>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</si>
  <si>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</si>
  <si>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</si>
  <si>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</si>
  <si>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</si>
  <si>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</si>
  <si>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</si>
  <si>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</si>
  <si>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</si>
  <si>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</si>
  <si>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</si>
  <si>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</si>
  <si>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</si>
  <si>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</si>
  <si>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</si>
  <si>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</si>
  <si>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</si>
  <si>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</si>
  <si>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</si>
  <si>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</si>
  <si>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</si>
  <si>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</si>
  <si>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</si>
  <si>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</si>
  <si>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</si>
  <si>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</si>
  <si>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</si>
  <si>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</si>
  <si>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</si>
  <si>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</si>
  <si>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</si>
  <si>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</si>
  <si>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</si>
  <si>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</si>
  <si>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</si>
  <si>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</si>
  <si>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</si>
  <si>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</si>
  <si>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</si>
  <si>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</si>
  <si>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</si>
  <si>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</si>
  <si>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</si>
  <si>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</si>
  <si>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</si>
  <si>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</si>
  <si>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</si>
  <si>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</si>
  <si>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</si>
  <si>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</si>
  <si>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</si>
  <si>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</si>
  <si>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</si>
  <si>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</si>
  <si>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</si>
  <si>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</si>
  <si>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</si>
  <si>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</si>
  <si>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</si>
  <si>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</si>
  <si>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</si>
  <si>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</si>
  <si>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</si>
  <si>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</si>
  <si>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</si>
  <si>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</si>
  <si>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</si>
  <si>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</si>
  <si>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</si>
  <si>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</si>
  <si>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</si>
  <si>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</si>
  <si>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</si>
  <si>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</si>
  <si>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</si>
  <si>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</si>
  <si>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</si>
  <si>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</si>
  <si>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</si>
  <si>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</si>
  <si>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</si>
  <si>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</si>
  <si>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</si>
  <si>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</si>
  <si>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</si>
  <si>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</si>
  <si>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</si>
  <si>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</si>
  <si>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</si>
  <si>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</si>
  <si>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</si>
  <si>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</si>
  <si>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</si>
  <si>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</si>
  <si>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</si>
  <si>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</si>
  <si>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</si>
  <si>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</si>
  <si>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</si>
  <si>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</si>
  <si>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</si>
  <si>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</si>
  <si>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</si>
  <si>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</si>
  <si>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</si>
  <si>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</si>
  <si>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</si>
  <si>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</si>
  <si>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</si>
  <si>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</si>
  <si>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</si>
  <si>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</si>
  <si>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</si>
  <si>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</si>
  <si>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</si>
  <si>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</si>
  <si>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</si>
  <si>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</si>
  <si>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</si>
  <si>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</si>
  <si>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</si>
  <si>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</si>
  <si>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</si>
  <si>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</si>
  <si>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</si>
  <si>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</si>
  <si>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</si>
  <si>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</si>
  <si>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</si>
  <si>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</si>
  <si>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</si>
  <si>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</si>
  <si>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</si>
  <si>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</si>
  <si>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</si>
  <si>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</si>
  <si>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</si>
  <si>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</si>
  <si>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</si>
  <si>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</si>
  <si>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</si>
  <si>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</si>
  <si>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</si>
  <si>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</si>
  <si>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</si>
  <si>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</si>
  <si>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</si>
  <si>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</si>
  <si>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</si>
  <si>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</si>
  <si>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</si>
  <si>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</si>
  <si>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</si>
  <si>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</si>
  <si>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</si>
  <si>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</si>
  <si>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</si>
  <si>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</si>
  <si>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</si>
  <si>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</si>
  <si>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</si>
  <si>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</si>
  <si>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</si>
  <si>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</si>
  <si>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</si>
  <si>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</si>
  <si>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</si>
  <si>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</si>
  <si>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</si>
  <si>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</si>
  <si>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</si>
  <si>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</si>
  <si>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</si>
  <si>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</si>
  <si>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</si>
  <si>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</si>
  <si>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</si>
  <si>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</si>
  <si>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</si>
  <si>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</si>
  <si>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</si>
  <si>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</si>
  <si>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</si>
  <si>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</si>
  <si>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</si>
  <si>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</si>
  <si>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</si>
  <si>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</si>
  <si>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</si>
  <si>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</si>
  <si>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</si>
  <si>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</si>
  <si>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</si>
  <si>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</si>
  <si>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</si>
  <si>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</si>
  <si>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</si>
  <si>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</si>
  <si>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</si>
  <si>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</si>
  <si>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</si>
  <si>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</si>
  <si>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</si>
  <si>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</si>
  <si>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</si>
  <si>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</si>
  <si>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</si>
  <si>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</si>
  <si>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</si>
  <si>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</si>
  <si>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</si>
  <si>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</si>
  <si>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</si>
  <si>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</si>
  <si>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</si>
  <si>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</si>
  <si>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</si>
  <si>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</si>
  <si>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</si>
  <si>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</si>
  <si>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</si>
  <si>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</si>
  <si>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</si>
  <si>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</si>
  <si>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</si>
  <si>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</si>
  <si>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</si>
  <si>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</si>
  <si>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</si>
  <si>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</si>
  <si>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</si>
  <si>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</si>
  <si>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</si>
  <si>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</si>
  <si>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</si>
  <si>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</si>
  <si>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</si>
  <si>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</si>
  <si>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</si>
  <si>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</si>
  <si>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</si>
  <si>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</si>
  <si>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</si>
  <si>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</si>
  <si>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</si>
  <si>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</si>
  <si>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</si>
  <si>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</si>
  <si>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</si>
  <si>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</si>
  <si>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</si>
  <si>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</si>
  <si>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</si>
  <si>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</si>
  <si>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</si>
  <si>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</si>
  <si>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</si>
  <si>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</si>
  <si>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</si>
  <si>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</si>
  <si>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</si>
  <si>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</si>
  <si>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</si>
  <si>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</si>
  <si>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</si>
  <si>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</si>
  <si>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</si>
  <si>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</si>
  <si>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</si>
  <si>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</si>
  <si>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</si>
  <si>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</si>
  <si>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</si>
  <si>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</si>
  <si>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</si>
  <si>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</si>
  <si>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</si>
  <si>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</si>
  <si>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</si>
  <si>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</si>
  <si>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</si>
  <si>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</si>
  <si>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</si>
  <si>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</si>
  <si>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</si>
  <si>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</si>
  <si>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</si>
  <si>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</si>
  <si>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</si>
  <si>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</si>
  <si>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</si>
  <si>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</si>
  <si>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</si>
  <si>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</si>
  <si>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</si>
  <si>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</si>
  <si>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</si>
  <si>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</si>
  <si>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</si>
  <si>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</si>
  <si>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</si>
  <si>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</si>
  <si>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</si>
  <si>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</si>
  <si>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</si>
  <si>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</si>
  <si>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</si>
  <si>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</si>
  <si>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</si>
  <si>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</si>
  <si>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</si>
  <si>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</si>
  <si>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</si>
  <si>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</si>
  <si>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</si>
  <si>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</si>
  <si>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</si>
  <si>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</si>
  <si>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</si>
  <si>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</si>
  <si>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</si>
  <si>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</si>
  <si>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</si>
  <si>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</si>
  <si>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</si>
  <si>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</si>
  <si>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</si>
  <si>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</si>
  <si>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</si>
  <si>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</si>
  <si>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</si>
  <si>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</si>
  <si>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</si>
  <si>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</si>
  <si>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</si>
  <si>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</si>
  <si>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</si>
  <si>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</si>
  <si>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</si>
  <si>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</si>
  <si>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</si>
  <si>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</si>
  <si>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</si>
  <si>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</si>
  <si>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</si>
  <si>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</si>
  <si>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</si>
  <si>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</si>
  <si>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</si>
  <si>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</si>
  <si>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</si>
  <si>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</si>
  <si>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</si>
  <si>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</si>
  <si>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</si>
  <si>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</si>
  <si>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</si>
  <si>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</si>
  <si>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</si>
  <si>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</si>
  <si>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</si>
  <si>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</si>
  <si>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</si>
  <si>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</si>
  <si>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</si>
  <si>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</si>
  <si>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</si>
  <si>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</si>
  <si>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</si>
  <si>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</si>
  <si>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</si>
  <si>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</si>
  <si>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</si>
  <si>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</si>
  <si>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</si>
  <si>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</si>
  <si>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</si>
  <si>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</si>
  <si>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</si>
  <si>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</si>
  <si>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</si>
  <si>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</si>
  <si>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</si>
  <si>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</si>
  <si>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</si>
  <si>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</si>
  <si>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</si>
  <si>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</si>
  <si>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</si>
  <si>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</si>
  <si>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</si>
  <si>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</si>
  <si>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</si>
  <si>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</si>
  <si>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</si>
  <si>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</si>
  <si>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</si>
  <si>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</si>
  <si>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</si>
  <si>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</si>
  <si>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</si>
  <si>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</si>
  <si>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</si>
  <si>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</si>
  <si>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</si>
  <si>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</si>
  <si>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</si>
  <si>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</si>
  <si>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</si>
  <si>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</si>
  <si>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</si>
  <si>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</si>
  <si>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</si>
  <si>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</si>
  <si>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</si>
  <si>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</si>
  <si>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</si>
  <si>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</si>
  <si>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</si>
  <si>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</si>
  <si>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</si>
  <si>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</si>
  <si>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</si>
  <si>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</si>
  <si>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</si>
  <si>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</si>
  <si>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</si>
  <si>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</si>
  <si>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</si>
  <si>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</si>
  <si>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</si>
  <si>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</si>
  <si>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</si>
  <si>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</si>
  <si>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</si>
  <si>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</si>
  <si>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</si>
  <si>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</si>
  <si>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</si>
  <si>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</si>
  <si>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</si>
  <si>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</si>
  <si>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</si>
  <si>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</si>
  <si>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</si>
  <si>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</si>
  <si>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</si>
  <si>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</si>
  <si>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</si>
  <si>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</si>
  <si>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</si>
  <si>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</si>
  <si>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</si>
  <si>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</si>
  <si>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</si>
  <si>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</si>
  <si>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</si>
  <si>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</si>
  <si>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</si>
  <si>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</si>
  <si>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</si>
  <si>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</si>
  <si>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</si>
  <si>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</si>
  <si>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</si>
  <si>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</si>
  <si>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</si>
  <si>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</si>
  <si>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</si>
  <si>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</si>
  <si>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</si>
  <si>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</si>
  <si>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</si>
  <si>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</si>
  <si>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</si>
  <si>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</si>
  <si>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</si>
  <si>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</si>
  <si>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</si>
  <si>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</si>
  <si>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</si>
  <si>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</si>
  <si>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</si>
  <si>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</si>
  <si>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</si>
  <si>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</si>
  <si>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</si>
  <si>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</si>
  <si>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</si>
  <si>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</si>
  <si>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</si>
  <si>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</si>
  <si>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</si>
  <si>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</si>
  <si>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</si>
  <si>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</si>
  <si>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</si>
  <si>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</si>
  <si>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</si>
  <si>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</si>
  <si>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</si>
  <si>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</si>
  <si>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</si>
  <si>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</si>
  <si>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</si>
  <si>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</si>
  <si>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</si>
  <si>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</si>
  <si>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</si>
  <si>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</si>
  <si>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</si>
  <si>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</si>
  <si>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</si>
  <si>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</si>
  <si>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</si>
  <si>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</si>
  <si>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</si>
  <si>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</si>
  <si>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</si>
  <si>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</si>
  <si>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</si>
  <si>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</si>
  <si>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</si>
  <si>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</si>
  <si>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</si>
  <si>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</si>
  <si>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</si>
  <si>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</si>
  <si>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</si>
  <si>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</si>
  <si>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</si>
  <si>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</si>
  <si>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</si>
  <si>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</si>
  <si>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</si>
  <si>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</si>
  <si>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</si>
  <si>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</si>
  <si>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</si>
  <si>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</si>
  <si>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</si>
  <si>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</si>
  <si>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</si>
  <si>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</si>
  <si>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</si>
  <si>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</si>
  <si>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</si>
  <si>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</si>
  <si>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</si>
  <si>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</si>
  <si>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</si>
  <si>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</si>
  <si>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</si>
  <si>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</si>
  <si>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</si>
  <si>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</si>
  <si>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</si>
  <si>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</si>
  <si>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</si>
  <si>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</si>
  <si>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</si>
  <si>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</si>
  <si>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</si>
  <si>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</si>
  <si>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</si>
  <si>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</si>
  <si>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</si>
  <si>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</si>
  <si>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</si>
  <si>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</si>
  <si>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</si>
  <si>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</si>
  <si>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</si>
  <si>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</si>
  <si>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</si>
  <si>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</si>
  <si>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</si>
  <si>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</si>
  <si>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</si>
  <si>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</si>
  <si>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</si>
  <si>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</si>
  <si>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</si>
  <si>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</si>
  <si>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</si>
  <si>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</si>
  <si>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</si>
  <si>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</si>
  <si>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</si>
  <si>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</si>
  <si>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</si>
  <si>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</si>
  <si>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</si>
  <si>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</si>
  <si>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</si>
  <si>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</si>
  <si>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</si>
  <si>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</si>
  <si>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</si>
  <si>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</si>
  <si>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</si>
  <si>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</si>
  <si>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</si>
  <si>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</si>
  <si>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</si>
  <si>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</si>
  <si>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</si>
  <si>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</si>
  <si>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</si>
  <si>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</si>
  <si>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</si>
  <si>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</si>
  <si>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</si>
  <si>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</si>
  <si>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</si>
  <si>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</si>
  <si>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</si>
  <si>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</si>
  <si>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</si>
  <si>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</si>
  <si>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</si>
  <si>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</si>
  <si>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</si>
  <si>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</si>
  <si>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</si>
  <si>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</si>
  <si>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</si>
  <si>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</si>
  <si>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</si>
  <si>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</si>
  <si>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</si>
  <si>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</si>
  <si>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</si>
  <si>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</si>
  <si>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</si>
  <si>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</si>
  <si>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</si>
  <si>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</si>
  <si>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</si>
  <si>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</si>
  <si>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</si>
  <si>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</si>
  <si>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</si>
  <si>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</si>
  <si>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</si>
  <si>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</si>
  <si>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</si>
  <si>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</si>
  <si>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</si>
  <si>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</si>
  <si>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</si>
  <si>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</si>
  <si>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</si>
  <si>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</si>
  <si>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</si>
  <si>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</si>
  <si>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</si>
  <si>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</si>
  <si>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</si>
  <si>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</si>
  <si>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</si>
  <si>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</si>
  <si>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</si>
  <si>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</si>
  <si>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</si>
  <si>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</si>
  <si>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</si>
  <si>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</si>
  <si>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</si>
  <si>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</si>
  <si>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</si>
  <si>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</si>
  <si>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</si>
  <si>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</si>
  <si>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</si>
  <si>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</si>
  <si>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</si>
  <si>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</si>
  <si>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</si>
  <si>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</si>
  <si>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</si>
  <si>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</si>
  <si>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</si>
  <si>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</si>
  <si>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</si>
  <si>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</si>
  <si>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</si>
  <si>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</si>
  <si>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</si>
  <si>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</si>
  <si>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</si>
  <si>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</si>
  <si>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</si>
  <si>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</si>
  <si>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</si>
  <si>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</si>
  <si>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</si>
  <si>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</si>
  <si>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</si>
  <si>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</si>
  <si>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</si>
  <si>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</si>
  <si>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</si>
  <si>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</si>
  <si>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</si>
  <si>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</si>
  <si>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</si>
  <si>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</si>
  <si>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</si>
  <si>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</si>
  <si>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</si>
  <si>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</si>
  <si>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</si>
  <si>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</si>
  <si>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</si>
  <si>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</si>
  <si>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</si>
  <si>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</si>
  <si>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</si>
  <si>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</si>
  <si>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</si>
  <si>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</si>
  <si>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</si>
  <si>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</si>
  <si>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</si>
  <si>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</si>
  <si>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</si>
  <si>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</si>
  <si>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</si>
  <si>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</si>
  <si>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</si>
  <si>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</si>
  <si>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</si>
  <si>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</si>
  <si>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</si>
  <si>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</si>
  <si>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</si>
  <si>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</si>
  <si>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</si>
  <si>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</si>
  <si>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</si>
  <si>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</si>
  <si>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</si>
  <si>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</si>
  <si>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</si>
  <si>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</si>
  <si>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</si>
  <si>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</si>
  <si>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</si>
  <si>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</si>
  <si>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</si>
  <si>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</si>
  <si>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</si>
  <si>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</si>
  <si>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</si>
  <si>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</si>
  <si>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</si>
  <si>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</si>
  <si>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</si>
  <si>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</si>
  <si>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</si>
  <si>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</si>
  <si>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</si>
  <si>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</si>
  <si>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</si>
  <si>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</si>
  <si>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</si>
  <si>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</si>
  <si>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</si>
  <si>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</si>
  <si>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</si>
  <si>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</si>
  <si>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</si>
  <si>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</si>
  <si>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</si>
  <si>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</si>
  <si>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</si>
  <si>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</si>
  <si>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</si>
  <si>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</si>
  <si>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</si>
  <si>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</si>
  <si>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</si>
  <si>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</si>
  <si>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</si>
  <si>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</si>
  <si>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</si>
  <si>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</si>
  <si>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</si>
  <si>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</si>
  <si>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</si>
  <si>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</si>
  <si>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</si>
  <si>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</si>
  <si>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</si>
  <si>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</si>
  <si>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</si>
  <si>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</si>
  <si>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</si>
  <si>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</si>
  <si>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</si>
  <si>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</si>
  <si>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</si>
  <si>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</si>
  <si>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</si>
  <si>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</si>
  <si>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</si>
  <si>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</si>
  <si>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</si>
  <si>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</si>
  <si>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</si>
  <si>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</si>
  <si>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</si>
  <si>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</si>
  <si>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</si>
  <si>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</si>
  <si>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</si>
  <si>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</si>
  <si>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</si>
  <si>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</si>
  <si>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</si>
  <si>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</si>
  <si>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</si>
  <si>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</si>
  <si>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</si>
  <si>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</si>
  <si>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</si>
  <si>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</si>
  <si>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</si>
  <si>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</si>
  <si>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</si>
  <si>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</si>
  <si>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</si>
  <si>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</si>
  <si>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</si>
  <si>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</si>
  <si>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</si>
  <si>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</si>
  <si>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</si>
  <si>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</si>
  <si>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</si>
  <si>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</si>
  <si>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</si>
  <si>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</si>
  <si>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</si>
  <si>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</si>
  <si>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</si>
  <si>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</si>
  <si>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</si>
  <si>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</si>
  <si>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</si>
  <si>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</si>
  <si>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</si>
  <si>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</si>
  <si>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</si>
  <si>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</si>
  <si>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</si>
  <si>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</si>
  <si>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</si>
  <si>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</si>
  <si>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</si>
  <si>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</si>
  <si>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</si>
  <si>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</si>
  <si>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</si>
  <si>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</si>
  <si>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</si>
  <si>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</si>
  <si>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</si>
  <si>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</si>
  <si>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</si>
  <si>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</si>
  <si>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</si>
  <si>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</si>
  <si>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</si>
  <si>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</si>
  <si>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</si>
  <si>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</si>
  <si>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</si>
  <si>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</si>
  <si>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</si>
  <si>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</si>
  <si>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</si>
  <si>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</si>
  <si>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</si>
  <si>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</si>
  <si>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</si>
  <si>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</si>
  <si>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</si>
  <si>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</si>
  <si>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</si>
  <si>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</si>
  <si>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</si>
  <si>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</si>
  <si>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</si>
  <si>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</si>
  <si>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</si>
  <si>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</si>
  <si>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</si>
  <si>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</si>
  <si>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</si>
  <si>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</si>
  <si>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</si>
  <si>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</si>
  <si>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</si>
  <si>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</si>
  <si>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</si>
  <si>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</si>
  <si>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</si>
  <si>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</si>
  <si>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</si>
  <si>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</si>
  <si>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</si>
  <si>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</si>
  <si>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</si>
  <si>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</si>
  <si>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</si>
  <si>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</si>
  <si>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</si>
  <si>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</si>
  <si>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</si>
  <si>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</si>
  <si>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</si>
  <si>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</si>
  <si>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</si>
  <si>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</si>
  <si>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</si>
  <si>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</si>
  <si>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</si>
  <si>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</si>
  <si>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</si>
  <si>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</si>
  <si>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</si>
  <si>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</si>
  <si>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</si>
  <si>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</si>
  <si>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</si>
  <si>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</si>
  <si>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</si>
  <si>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</si>
  <si>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</si>
  <si>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</si>
  <si>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</si>
  <si>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</si>
  <si>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</si>
  <si>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</si>
  <si>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</si>
  <si>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</si>
  <si>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</si>
  <si>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</si>
  <si>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</si>
  <si>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</si>
  <si>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</si>
  <si>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</si>
  <si>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</si>
  <si>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</si>
  <si>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</si>
  <si>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</si>
  <si>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</si>
  <si>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</si>
  <si>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</si>
  <si>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</si>
  <si>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</si>
  <si>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</si>
  <si>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</si>
  <si>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</si>
  <si>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</si>
  <si>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</si>
  <si>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</si>
  <si>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</si>
  <si>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</si>
  <si>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</si>
  <si>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</si>
  <si>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</si>
  <si>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</si>
  <si>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</si>
  <si>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</si>
  <si>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</si>
  <si>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</si>
  <si>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</si>
  <si>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</si>
  <si>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</si>
  <si>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</si>
  <si>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</si>
  <si>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</si>
  <si>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</si>
  <si>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</si>
  <si>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</si>
  <si>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</si>
  <si>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</si>
  <si>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</si>
  <si>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</si>
  <si>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</si>
  <si>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</si>
  <si>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</si>
  <si>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</si>
  <si>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</si>
  <si>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</si>
  <si>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</si>
  <si>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</si>
  <si>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</si>
  <si>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</si>
  <si>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</si>
  <si>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</si>
  <si>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</si>
  <si>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</si>
  <si>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</si>
  <si>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</si>
  <si>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</si>
  <si>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</si>
  <si>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</si>
  <si>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</si>
  <si>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</si>
  <si>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</si>
  <si>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</si>
  <si>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</si>
  <si>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</si>
  <si>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</si>
  <si>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</si>
  <si>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</si>
  <si>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</si>
  <si>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</si>
  <si>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</si>
  <si>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</si>
  <si>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</si>
  <si>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</si>
  <si>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</si>
  <si>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</si>
  <si>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</si>
  <si>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</si>
  <si>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</si>
  <si>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</si>
  <si>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</si>
  <si>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</si>
  <si>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</si>
  <si>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</si>
  <si>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</si>
  <si>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</si>
  <si>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</si>
  <si>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</si>
  <si>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</si>
  <si>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</si>
  <si>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</si>
  <si>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</si>
  <si>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</si>
  <si>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</si>
  <si>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</si>
  <si>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</si>
  <si>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</si>
  <si>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</si>
  <si>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</si>
  <si>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</si>
  <si>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</si>
  <si>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</si>
  <si>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</si>
  <si>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</si>
  <si>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</si>
  <si>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</si>
  <si>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</si>
  <si>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</si>
  <si>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</si>
  <si>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</si>
  <si>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</si>
  <si>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</si>
  <si>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</si>
  <si>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</si>
  <si>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</si>
  <si>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</si>
  <si>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</si>
  <si>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</si>
  <si>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</si>
  <si>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</si>
  <si>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</si>
  <si>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</si>
  <si>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</si>
  <si>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</si>
  <si>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</si>
  <si>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</si>
  <si>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</si>
  <si>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</si>
  <si>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</si>
  <si>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</si>
  <si>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</si>
  <si>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</si>
  <si>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</si>
  <si>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</si>
  <si>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</si>
  <si>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</si>
  <si>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</si>
  <si>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</si>
  <si>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</si>
  <si>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</si>
  <si>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</si>
  <si>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</si>
  <si>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</si>
  <si>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</si>
  <si>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</si>
  <si>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</si>
  <si>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</si>
  <si>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</si>
  <si>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</si>
  <si>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</si>
  <si>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</si>
  <si>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</si>
  <si>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</si>
  <si>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</si>
  <si>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</si>
  <si>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</si>
  <si>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</si>
  <si>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</si>
  <si>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</si>
  <si>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</si>
  <si>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</si>
  <si>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</si>
  <si>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</si>
  <si>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</si>
  <si>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</si>
  <si>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</si>
  <si>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</si>
  <si>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</si>
  <si>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</si>
  <si>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</si>
  <si>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</si>
  <si>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</si>
  <si>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</si>
  <si>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</si>
  <si>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</si>
  <si>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</si>
  <si>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</si>
  <si>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</si>
  <si>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</si>
  <si>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</si>
  <si>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</si>
  <si>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</si>
  <si>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</si>
  <si>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</si>
  <si>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</si>
  <si>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</si>
  <si>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</si>
  <si>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</si>
  <si>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</si>
  <si>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</si>
  <si>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</si>
  <si>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</si>
  <si>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</si>
  <si>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</si>
  <si>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</si>
  <si>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</si>
  <si>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</si>
  <si>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</si>
  <si>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</si>
  <si>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</si>
  <si>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</si>
  <si>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</si>
  <si>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</si>
  <si>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</si>
  <si>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</si>
  <si>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</si>
  <si>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</si>
  <si>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</si>
  <si>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</si>
  <si>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</si>
  <si>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</si>
  <si>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</si>
  <si>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</si>
  <si>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</si>
  <si>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</si>
  <si>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</si>
  <si>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</si>
  <si>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</si>
  <si>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</si>
  <si>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</si>
  <si>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</si>
  <si>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</si>
  <si>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</si>
  <si>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</si>
  <si>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</si>
  <si>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</si>
  <si>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</si>
  <si>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</si>
  <si>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</si>
  <si>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</si>
  <si>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</si>
  <si>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</si>
  <si>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</si>
  <si>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</si>
  <si>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</si>
  <si>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</si>
  <si>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</si>
  <si>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</si>
  <si>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</si>
  <si>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</si>
  <si>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</si>
  <si>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</si>
  <si>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</si>
  <si>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</si>
  <si>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</si>
  <si>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</si>
  <si>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</si>
  <si>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</si>
  <si>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</si>
  <si>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</si>
  <si>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</si>
  <si>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</si>
  <si>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</si>
  <si>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</si>
  <si>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</si>
  <si>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</si>
  <si>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</si>
  <si>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</si>
  <si>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</si>
  <si>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</si>
  <si>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</si>
  <si>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</si>
  <si>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</si>
  <si>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</si>
  <si>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</si>
  <si>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</si>
  <si>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</si>
  <si>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</si>
  <si>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</si>
  <si>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</si>
  <si>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</si>
  <si>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</si>
  <si>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</si>
  <si>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</si>
  <si>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</si>
  <si>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</si>
  <si>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</si>
  <si>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</si>
  <si>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</si>
  <si>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</si>
  <si>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</si>
  <si>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</si>
  <si>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</si>
  <si>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</si>
  <si>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</si>
  <si>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</si>
  <si>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</si>
  <si>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</si>
  <si>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</si>
  <si>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</si>
  <si>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</si>
  <si>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</si>
  <si>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</si>
  <si>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</si>
  <si>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</si>
  <si>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</si>
  <si>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</si>
  <si>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</si>
  <si>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</si>
  <si>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</si>
  <si>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</si>
  <si>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</si>
  <si>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</si>
  <si>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</si>
  <si>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</si>
  <si>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</si>
  <si>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</si>
  <si>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</si>
  <si>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</si>
  <si>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</si>
  <si>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</si>
  <si>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</si>
  <si>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</si>
  <si>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</si>
  <si>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</si>
  <si>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</si>
  <si>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</si>
  <si>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</si>
  <si>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</si>
  <si>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</si>
  <si>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</si>
  <si>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</si>
  <si>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</si>
  <si>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</si>
  <si>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</si>
  <si>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</si>
  <si>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</si>
  <si>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</si>
  <si>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</si>
  <si>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</si>
  <si>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</si>
  <si>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</si>
  <si>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</si>
  <si>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</si>
  <si>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</si>
  <si>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</si>
  <si>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</si>
  <si>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</si>
  <si>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</si>
  <si>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</si>
  <si>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</si>
  <si>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</si>
  <si>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</si>
  <si>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</si>
  <si>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</si>
  <si>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</si>
  <si>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</si>
  <si>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</si>
  <si>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</si>
  <si>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</si>
  <si>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</si>
  <si>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</si>
  <si>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</si>
  <si>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</si>
  <si>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</si>
  <si>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</si>
  <si>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</si>
  <si>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</si>
  <si>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</si>
  <si>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</si>
  <si>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</si>
  <si>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</si>
  <si>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</si>
  <si>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</si>
  <si>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</si>
  <si>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</si>
  <si>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</si>
  <si>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</si>
  <si>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</si>
  <si>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</si>
  <si>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</si>
  <si>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</si>
  <si>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</si>
  <si>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</si>
  <si>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</si>
  <si>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</si>
  <si>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</si>
  <si>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</si>
  <si>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</si>
  <si>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</si>
  <si>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</si>
  <si>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</si>
  <si>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</si>
  <si>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</si>
  <si>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</si>
  <si>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</si>
  <si>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</si>
  <si>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</si>
  <si>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</si>
  <si>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</si>
  <si>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</si>
  <si>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</si>
  <si>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</si>
  <si>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</si>
  <si>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</si>
  <si>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</si>
  <si>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</si>
  <si>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</si>
  <si>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</si>
  <si>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</si>
  <si>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</si>
  <si>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</si>
  <si>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</si>
  <si>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</si>
  <si>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</si>
  <si>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</si>
  <si>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</si>
  <si>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</si>
  <si>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</si>
  <si>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</si>
  <si>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</si>
  <si>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</si>
  <si>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</si>
  <si>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</si>
  <si>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</si>
  <si>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</si>
  <si>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</si>
  <si>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</si>
  <si>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</si>
  <si>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</si>
  <si>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</si>
  <si>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</si>
  <si>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</si>
  <si>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</si>
  <si>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</si>
  <si>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</si>
  <si>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</si>
  <si>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</si>
  <si>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</si>
  <si>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</si>
  <si>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</si>
  <si>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</si>
  <si>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</si>
  <si>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</si>
  <si>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</si>
  <si>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</si>
  <si>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</si>
  <si>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</si>
  <si>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</si>
  <si>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</si>
  <si>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</si>
  <si>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</si>
  <si>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</si>
  <si>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</si>
  <si>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</si>
  <si>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</si>
  <si>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</si>
  <si>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</si>
  <si>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</si>
  <si>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</si>
  <si>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</si>
  <si>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</si>
  <si>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</si>
  <si>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</si>
  <si>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</si>
  <si>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</si>
  <si>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</si>
  <si>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</si>
  <si>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</si>
  <si>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</si>
  <si>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</si>
  <si>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</si>
  <si>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</si>
  <si>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</si>
  <si>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</si>
  <si>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</si>
  <si>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</si>
  <si>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</si>
  <si>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</si>
  <si>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</si>
  <si>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</si>
  <si>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</si>
  <si>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</si>
  <si>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</si>
  <si>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</si>
  <si>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</si>
  <si>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</si>
  <si>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</si>
  <si>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</si>
  <si>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</si>
  <si>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</si>
  <si>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</si>
  <si>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</si>
  <si>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</si>
  <si>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</si>
  <si>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</si>
  <si>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</si>
  <si>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</si>
  <si>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</si>
  <si>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</si>
  <si>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</si>
  <si>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</si>
  <si>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</si>
  <si>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</si>
  <si>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</si>
  <si>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</si>
  <si>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</si>
  <si>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</si>
  <si>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</si>
  <si>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</si>
  <si>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</si>
  <si>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</si>
  <si>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</si>
  <si>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</si>
  <si>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</si>
  <si>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</si>
  <si>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</si>
  <si>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</si>
  <si>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</si>
  <si>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</si>
  <si>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</si>
  <si>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</si>
  <si>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</si>
  <si>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</si>
  <si>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</si>
  <si>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</si>
  <si>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</si>
  <si>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</si>
  <si>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</si>
  <si>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</si>
  <si>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</si>
  <si>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</si>
  <si>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</si>
  <si>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</si>
  <si>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</si>
  <si>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</si>
  <si>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</si>
  <si>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</si>
  <si>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</si>
  <si>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</si>
  <si>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</si>
  <si>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</si>
  <si>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</si>
  <si>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</si>
  <si>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</si>
  <si>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</si>
  <si>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</si>
  <si>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</si>
  <si>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</si>
  <si>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</si>
  <si>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</si>
  <si>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</si>
  <si>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</si>
  <si>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</si>
  <si>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</si>
  <si>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</si>
  <si>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</si>
  <si>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</si>
  <si>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</si>
  <si>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</si>
  <si>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</si>
  <si>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</si>
  <si>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</si>
  <si>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</si>
  <si>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</si>
  <si>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</si>
  <si>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</si>
  <si>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</si>
  <si>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</si>
  <si>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</si>
  <si>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</si>
  <si>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</si>
  <si>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</si>
  <si>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</si>
  <si>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</si>
  <si>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</si>
  <si>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</si>
  <si>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</si>
  <si>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</si>
  <si>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</si>
  <si>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</si>
  <si>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</si>
  <si>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</si>
  <si>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</si>
  <si>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</si>
  <si>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</si>
  <si>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</si>
  <si>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</si>
  <si>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</si>
  <si>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</si>
  <si>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</si>
  <si>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</si>
  <si>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</si>
  <si>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</si>
  <si>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</si>
  <si>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</si>
  <si>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</si>
  <si>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</si>
  <si>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</si>
  <si>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</si>
  <si>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</si>
  <si>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</si>
  <si>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</si>
  <si>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</si>
  <si>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</si>
  <si>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</si>
  <si>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</si>
  <si>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</si>
  <si>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</si>
  <si>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</si>
  <si>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</si>
  <si>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</si>
  <si>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</si>
  <si>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</si>
  <si>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</si>
  <si>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</si>
  <si>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</si>
  <si>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</si>
  <si>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</si>
  <si>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</si>
  <si>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</si>
  <si>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</si>
  <si>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</si>
  <si>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</si>
  <si>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</si>
  <si>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</si>
  <si>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</si>
  <si>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</si>
  <si>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</si>
  <si>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</si>
  <si>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</si>
  <si>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</si>
  <si>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</si>
  <si>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</si>
  <si>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</si>
  <si>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</si>
  <si>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</si>
  <si>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</si>
  <si>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</si>
  <si>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</si>
  <si>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</si>
  <si>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</si>
  <si>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</si>
  <si>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</si>
  <si>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</si>
  <si>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</si>
  <si>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</si>
  <si>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</si>
  <si>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</si>
  <si>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</si>
  <si>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</si>
  <si>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</si>
  <si>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</si>
  <si>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</si>
  <si>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</si>
  <si>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</si>
  <si>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</si>
  <si>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</si>
  <si>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</si>
  <si>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</si>
  <si>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</si>
  <si>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</si>
  <si>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</si>
  <si>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</si>
  <si>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</si>
  <si>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</si>
  <si>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</si>
  <si>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</si>
  <si>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</si>
  <si>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</si>
  <si>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</si>
  <si>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</si>
  <si>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</si>
  <si>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</si>
  <si>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</si>
  <si>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</si>
  <si>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</si>
  <si>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</si>
  <si>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</si>
  <si>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</si>
  <si>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</si>
  <si>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</si>
  <si>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</si>
  <si>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</si>
  <si>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</si>
  <si>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</si>
  <si>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</si>
  <si>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</si>
  <si>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</si>
  <si>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</si>
  <si>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</si>
  <si>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</si>
  <si>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</si>
  <si>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</si>
  <si>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</si>
  <si>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</si>
  <si>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</si>
  <si>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</si>
  <si>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</si>
  <si>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</si>
  <si>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</si>
  <si>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</si>
  <si>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</si>
  <si>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</si>
  <si>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</si>
  <si>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</si>
  <si>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</si>
  <si>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</si>
  <si>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</si>
  <si>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</si>
  <si>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</si>
  <si>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</si>
  <si>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</si>
  <si>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</si>
  <si>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</si>
  <si>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</si>
  <si>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</si>
  <si>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</si>
  <si>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</si>
  <si>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</si>
  <si>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</si>
  <si>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</si>
  <si>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</si>
  <si>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</si>
  <si>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</si>
  <si>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</si>
  <si>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</si>
  <si>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</si>
  <si>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</si>
  <si>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</si>
  <si>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</si>
  <si>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</si>
  <si>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</si>
  <si>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</si>
  <si>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</si>
  <si>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</si>
  <si>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</si>
  <si>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</si>
  <si>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</si>
  <si>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</si>
  <si>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</si>
  <si>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</si>
  <si>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</si>
  <si>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</si>
  <si>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</si>
  <si>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</si>
  <si>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</si>
  <si>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</si>
  <si>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</si>
  <si>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</si>
  <si>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</si>
  <si>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</si>
  <si>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</si>
  <si>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</si>
  <si>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</si>
  <si>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</si>
  <si>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</si>
  <si>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</si>
  <si>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</si>
  <si>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</si>
  <si>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</si>
  <si>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</si>
  <si>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</si>
  <si>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</si>
  <si>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</si>
  <si>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</si>
  <si>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</si>
  <si>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</si>
  <si>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</si>
  <si>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</si>
  <si>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</si>
  <si>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</si>
  <si>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</si>
  <si>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</si>
  <si>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</si>
  <si>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</si>
  <si>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</si>
  <si>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</si>
  <si>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</si>
  <si>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</si>
  <si>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</si>
  <si>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</si>
  <si>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</si>
  <si>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</si>
  <si>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</si>
  <si>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</si>
  <si>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</si>
  <si>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</si>
  <si>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</si>
  <si>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</si>
  <si>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</si>
  <si>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</si>
  <si>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</si>
  <si>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</si>
  <si>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</si>
  <si>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</si>
  <si>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</si>
  <si>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</si>
  <si>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</si>
  <si>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</si>
  <si>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</si>
  <si>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</si>
  <si>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</si>
  <si>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</si>
  <si>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</si>
  <si>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</si>
  <si>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</si>
  <si>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</si>
  <si>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</si>
  <si>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</si>
  <si>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</si>
  <si>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</si>
  <si>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</si>
  <si>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</si>
  <si>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</si>
  <si>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</si>
  <si>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</si>
  <si>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</si>
  <si>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</si>
  <si>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</si>
  <si>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</si>
  <si>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</si>
  <si>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</si>
  <si>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</si>
  <si>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</si>
  <si>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</si>
  <si>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</si>
  <si>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</si>
  <si>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</si>
  <si>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</si>
  <si>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</si>
  <si>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</si>
  <si>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</si>
  <si>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</si>
  <si>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</si>
  <si>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</si>
  <si>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</si>
  <si>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</si>
  <si>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</si>
  <si>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</si>
  <si>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</si>
  <si>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</si>
  <si>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</si>
  <si>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</si>
  <si>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</si>
  <si>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</si>
  <si>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</si>
  <si>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</si>
  <si>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</si>
  <si>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</si>
  <si>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</si>
  <si>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</si>
  <si>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</si>
  <si>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</si>
  <si>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</si>
  <si>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</si>
  <si>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</si>
  <si>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</si>
  <si>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</si>
  <si>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</si>
  <si>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</si>
  <si>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</si>
  <si>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</si>
  <si>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</si>
  <si>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</si>
  <si>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</si>
  <si>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</si>
  <si>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</si>
  <si>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</si>
  <si>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</si>
  <si>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</si>
  <si>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</si>
  <si>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</si>
  <si>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</si>
  <si>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</si>
  <si>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</si>
  <si>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</si>
  <si>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</si>
  <si>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</si>
  <si>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</si>
  <si>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</si>
  <si>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</si>
  <si>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</si>
  <si>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</si>
  <si>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</si>
  <si>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</si>
  <si>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</si>
  <si>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</si>
  <si>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</si>
  <si>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</si>
  <si>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</si>
  <si>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</si>
  <si>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</si>
  <si>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</si>
  <si>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</si>
  <si>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</si>
  <si>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</si>
  <si>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</si>
  <si>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</si>
  <si>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</si>
  <si>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</si>
  <si>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</si>
  <si>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</si>
  <si>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</si>
  <si>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</si>
  <si>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</si>
  <si>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</si>
  <si>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</si>
  <si>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</si>
  <si>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</si>
  <si>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</si>
  <si>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</si>
  <si>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</si>
  <si>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</si>
  <si>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</si>
  <si>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</si>
  <si>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</si>
  <si>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</si>
  <si>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</si>
  <si>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</si>
  <si>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</si>
  <si>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</si>
  <si>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</si>
  <si>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</si>
  <si>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</si>
  <si>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</si>
  <si>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</si>
  <si>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</si>
  <si>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</si>
  <si>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</si>
  <si>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</si>
  <si>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</si>
  <si>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</si>
  <si>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</si>
  <si>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</si>
  <si>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</si>
  <si>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</si>
  <si>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</si>
  <si>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</si>
  <si>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</si>
  <si>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</si>
  <si>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</si>
  <si>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</si>
  <si>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</si>
  <si>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</si>
  <si>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</si>
  <si>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</si>
  <si>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</si>
  <si>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</si>
  <si>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</si>
  <si>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</si>
  <si>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</si>
  <si>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</si>
  <si>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</si>
  <si>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</si>
  <si>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</si>
  <si>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</si>
  <si>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</si>
  <si>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</si>
  <si>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</si>
  <si>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</si>
  <si>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</si>
  <si>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</si>
  <si>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</si>
  <si>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</si>
  <si>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</si>
  <si>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</si>
  <si>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</si>
  <si>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</si>
  <si>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</si>
  <si>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</si>
  <si>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</si>
  <si>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</si>
  <si>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</si>
  <si>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</si>
  <si>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</si>
  <si>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</si>
  <si>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</si>
  <si>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</si>
  <si>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</si>
  <si>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</si>
  <si>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</si>
  <si>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</si>
  <si>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</si>
  <si>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</si>
  <si>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</si>
  <si>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</si>
  <si>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</si>
  <si>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</si>
  <si>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</si>
  <si>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</si>
  <si>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</si>
  <si>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</si>
  <si>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</si>
  <si>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</si>
  <si>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</si>
  <si>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</si>
  <si>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</si>
  <si>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</si>
  <si>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</si>
  <si>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</si>
  <si>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</si>
  <si>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</si>
  <si>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</si>
  <si>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</si>
  <si>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</si>
  <si>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</si>
  <si>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</si>
  <si>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</si>
  <si>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</si>
  <si>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</si>
  <si>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</si>
  <si>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</si>
  <si>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</si>
  <si>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</si>
  <si>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</si>
  <si>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</si>
  <si>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</si>
  <si>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</si>
  <si>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</si>
  <si>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</si>
  <si>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</si>
  <si>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</si>
  <si>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</si>
  <si>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</si>
  <si>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</si>
  <si>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</si>
  <si>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</si>
  <si>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</si>
  <si>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</si>
  <si>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</si>
  <si>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</si>
  <si>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</si>
  <si>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</si>
  <si>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</si>
  <si>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</si>
  <si>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</si>
  <si>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</si>
  <si>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</si>
  <si>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</si>
  <si>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</si>
  <si>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</si>
  <si>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</si>
  <si>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</si>
  <si>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</si>
  <si>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</si>
  <si>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</si>
  <si>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</si>
  <si>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</si>
  <si>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</si>
  <si>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</si>
  <si>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</si>
  <si>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</si>
  <si>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</si>
  <si>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</si>
  <si>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</si>
  <si>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</si>
  <si>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</si>
  <si>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</si>
  <si>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</si>
  <si>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</si>
  <si>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</si>
  <si>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</si>
  <si>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</si>
  <si>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</si>
  <si>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</si>
  <si>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</si>
  <si>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</si>
  <si>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</si>
  <si>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</si>
  <si>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</si>
  <si>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</si>
  <si>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</si>
  <si>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</si>
  <si>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</si>
  <si>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</si>
  <si>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</si>
  <si>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</si>
  <si>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</si>
  <si>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</si>
  <si>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</si>
  <si>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</si>
  <si>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</si>
  <si>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</si>
  <si>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</si>
  <si>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</si>
  <si>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</si>
  <si>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</si>
  <si>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</si>
  <si>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</si>
  <si>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</si>
  <si>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</si>
  <si>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</si>
  <si>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</si>
  <si>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</si>
  <si>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</si>
  <si>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</si>
  <si>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</si>
  <si>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</si>
  <si>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</si>
  <si>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</si>
  <si>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</si>
  <si>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</si>
  <si>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</si>
  <si>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</si>
  <si>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</si>
  <si>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</si>
  <si>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</si>
  <si>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</si>
  <si>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</si>
  <si>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</si>
  <si>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</si>
  <si>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</si>
  <si>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</si>
  <si>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</si>
  <si>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</si>
  <si>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</si>
  <si>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</si>
  <si>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</si>
  <si>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</si>
  <si>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</si>
  <si>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</si>
  <si>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</si>
  <si>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</si>
  <si>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</si>
  <si>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</si>
  <si>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</si>
  <si>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</si>
  <si>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</si>
  <si>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</si>
  <si>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</si>
  <si>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</si>
  <si>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</si>
  <si>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</si>
  <si>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</si>
  <si>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</si>
  <si>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</si>
  <si>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</si>
  <si>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</si>
  <si>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</si>
  <si>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</si>
  <si>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</si>
  <si>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</si>
  <si>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</si>
  <si>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</si>
  <si>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</si>
  <si>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</si>
  <si>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</si>
  <si>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</si>
  <si>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</si>
  <si>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</si>
  <si>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</si>
  <si>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</si>
  <si>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</si>
  <si>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</si>
  <si>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</si>
  <si>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</si>
  <si>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</si>
  <si>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</si>
  <si>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</si>
  <si>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</si>
  <si>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</si>
  <si>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</si>
  <si>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</si>
  <si>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</si>
  <si>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</si>
  <si>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</si>
  <si>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</si>
  <si>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</si>
  <si>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</si>
  <si>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</si>
  <si>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</si>
  <si>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</si>
  <si>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</si>
  <si>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</si>
  <si>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</si>
  <si>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</si>
  <si>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</si>
  <si>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</si>
  <si>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</si>
  <si>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</si>
  <si>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</si>
  <si>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</si>
  <si>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</si>
  <si>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</si>
  <si>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</si>
  <si>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</si>
  <si>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</si>
  <si>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</si>
  <si>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</si>
  <si>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</si>
  <si>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</si>
  <si>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</si>
  <si>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</si>
  <si>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</si>
  <si>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</si>
  <si>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</si>
  <si>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</si>
  <si>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</si>
  <si>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</si>
  <si>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</si>
  <si>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</si>
  <si>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</si>
  <si>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</si>
  <si>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</si>
  <si>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</si>
  <si>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</si>
  <si>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</si>
  <si>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</si>
  <si>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</si>
  <si>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</si>
  <si>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</si>
  <si>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</si>
  <si>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</si>
  <si>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</si>
  <si>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</si>
  <si>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</si>
  <si>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</si>
  <si>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</si>
  <si>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</si>
  <si>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</si>
  <si>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</si>
  <si>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</si>
  <si>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</si>
  <si>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</si>
  <si>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</si>
  <si>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</si>
  <si>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</si>
  <si>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</si>
  <si>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</si>
  <si>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</si>
  <si>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</si>
  <si>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</si>
  <si>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</si>
  <si>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</si>
  <si>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</si>
  <si>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</si>
  <si>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</si>
  <si>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</si>
  <si>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</si>
  <si>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</si>
  <si>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</si>
  <si>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</si>
  <si>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</si>
  <si>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</si>
  <si>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</si>
  <si>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</si>
  <si>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</si>
  <si>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</si>
  <si>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</si>
  <si>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</si>
  <si>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</si>
  <si>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</si>
  <si>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</si>
  <si>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</si>
  <si>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</si>
  <si>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</si>
  <si>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</si>
  <si>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</si>
  <si>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</si>
  <si>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</si>
  <si>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</si>
  <si>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</si>
  <si>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</si>
  <si>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</si>
  <si>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</si>
  <si>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</si>
  <si>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</si>
  <si>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</si>
  <si>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</si>
  <si>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</si>
  <si>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</si>
  <si>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</si>
  <si>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</si>
  <si>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</si>
  <si>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</si>
  <si>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</si>
  <si>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</si>
  <si>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</si>
  <si>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</si>
  <si>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</si>
  <si>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</si>
  <si>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</si>
  <si>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</si>
  <si>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</si>
  <si>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</si>
  <si>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</si>
  <si>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</si>
  <si>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</si>
  <si>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</si>
  <si>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</si>
  <si>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</si>
  <si>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</si>
  <si>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</si>
  <si>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</si>
  <si>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</si>
  <si>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</si>
  <si>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</si>
  <si>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</si>
  <si>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</si>
  <si>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</si>
  <si>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</si>
  <si>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</si>
  <si>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</si>
  <si>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</si>
  <si>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</si>
  <si>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</si>
  <si>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</si>
  <si>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</si>
  <si>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</si>
  <si>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</si>
  <si>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</si>
  <si>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</si>
  <si>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</si>
  <si>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</si>
  <si>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</si>
  <si>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</si>
  <si>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</si>
  <si>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</si>
  <si>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</si>
  <si>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</si>
  <si>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</si>
  <si>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</si>
  <si>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</si>
  <si>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</si>
  <si>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</si>
  <si>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</si>
  <si>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</si>
  <si>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</si>
  <si>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</si>
  <si>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</si>
  <si>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</si>
  <si>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</si>
  <si>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</si>
  <si>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</si>
  <si>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</si>
  <si>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</si>
  <si>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</si>
  <si>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</si>
  <si>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</si>
  <si>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</si>
  <si>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</si>
  <si>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</si>
  <si>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</si>
  <si>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</si>
  <si>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</si>
  <si>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</si>
  <si>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</si>
  <si>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</si>
  <si>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</si>
  <si>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</si>
  <si>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</si>
  <si>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</si>
  <si>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</si>
  <si>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</si>
  <si>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</si>
  <si>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</si>
  <si>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</si>
  <si>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</si>
  <si>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</si>
  <si>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</si>
  <si>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</si>
  <si>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</si>
  <si>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</si>
  <si>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</si>
  <si>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</si>
  <si>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</si>
  <si>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</si>
  <si>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</si>
  <si>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</si>
  <si>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</si>
  <si>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</si>
  <si>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</si>
  <si>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</si>
  <si>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</si>
  <si>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</si>
  <si>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</si>
  <si>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</si>
  <si>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</si>
  <si>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</si>
  <si>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</si>
  <si>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</si>
  <si>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</si>
  <si>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</si>
  <si>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</si>
  <si>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</si>
  <si>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</si>
  <si>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</si>
  <si>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</si>
  <si>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</si>
  <si>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</si>
  <si>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</si>
  <si>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</si>
  <si>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</si>
  <si>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</si>
  <si>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</si>
  <si>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</si>
  <si>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</si>
  <si>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</si>
  <si>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</si>
  <si>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</si>
  <si>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</si>
  <si>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</si>
  <si>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</si>
  <si>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</si>
  <si>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</si>
  <si>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</si>
  <si>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</si>
  <si>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</si>
  <si>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</si>
  <si>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</si>
  <si>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</si>
  <si>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</si>
  <si>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</si>
  <si>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</si>
  <si>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</si>
  <si>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</si>
  <si>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</si>
  <si>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</si>
  <si>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</si>
  <si>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</si>
  <si>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</si>
  <si>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</si>
  <si>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</si>
  <si>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</si>
  <si>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</si>
  <si>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</si>
  <si>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</si>
  <si>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</si>
  <si>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</si>
  <si>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</si>
  <si>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</si>
  <si>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</si>
  <si>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</si>
  <si>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</si>
  <si>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</si>
  <si>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</si>
  <si>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</si>
  <si>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</si>
  <si>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</si>
  <si>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</si>
  <si>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</si>
  <si>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</si>
  <si>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</si>
  <si>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</si>
  <si>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</si>
  <si>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</si>
  <si>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</si>
  <si>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</si>
  <si>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</si>
  <si>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</si>
  <si>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</si>
  <si>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</si>
  <si>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</si>
  <si>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</si>
  <si>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</si>
  <si>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</si>
  <si>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</si>
  <si>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</si>
  <si>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</si>
  <si>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</si>
  <si>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</si>
  <si>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</si>
  <si>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</si>
  <si>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</si>
  <si>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</si>
  <si>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</si>
  <si>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</si>
  <si>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</si>
  <si>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</si>
  <si>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</si>
  <si>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</si>
  <si>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</si>
  <si>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</si>
  <si>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</si>
  <si>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</si>
  <si>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</si>
  <si>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</si>
  <si>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</si>
  <si>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</si>
  <si>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</si>
  <si>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</si>
  <si>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</si>
  <si>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</si>
  <si>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</si>
  <si>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</si>
  <si>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</si>
  <si>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</si>
  <si>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</si>
  <si>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</si>
  <si>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</si>
  <si>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</si>
  <si>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</si>
  <si>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</si>
  <si>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</si>
  <si>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</si>
  <si>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</si>
  <si>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</si>
  <si>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</si>
  <si>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</si>
  <si>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</si>
  <si>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</si>
  <si>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</si>
  <si>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</si>
  <si>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</si>
  <si>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</si>
  <si>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</si>
  <si>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</si>
  <si>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</si>
  <si>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</si>
  <si>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</si>
  <si>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</si>
  <si>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</si>
  <si>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</si>
  <si>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</si>
  <si>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</si>
  <si>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</si>
  <si>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</si>
  <si>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</si>
  <si>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</si>
  <si>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</si>
  <si>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</si>
  <si>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</si>
  <si>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</si>
  <si>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</si>
  <si>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</si>
  <si>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</si>
  <si>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</si>
  <si>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</si>
  <si>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</si>
  <si>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</si>
  <si>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</si>
  <si>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</si>
  <si>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</si>
  <si>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</si>
  <si>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</si>
  <si>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</si>
  <si>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</si>
  <si>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</si>
  <si>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</si>
  <si>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</si>
  <si>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</si>
  <si>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</si>
  <si>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</si>
  <si>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</si>
  <si>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</si>
  <si>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</si>
  <si>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</si>
  <si>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</si>
  <si>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</si>
  <si>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</si>
  <si>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</si>
  <si>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</si>
  <si>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</si>
  <si>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</si>
  <si>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</si>
  <si>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</si>
  <si>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</si>
  <si>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</si>
  <si>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</si>
  <si>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</si>
  <si>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</si>
  <si>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</si>
  <si>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</si>
  <si>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</si>
  <si>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</si>
  <si>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</si>
  <si>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</si>
  <si>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</si>
  <si>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</si>
  <si>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</si>
  <si>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</si>
  <si>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</si>
  <si>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</si>
  <si>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</si>
  <si>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</si>
  <si>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</si>
  <si>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</si>
  <si>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</si>
  <si>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</si>
  <si>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</si>
  <si>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</si>
  <si>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</si>
  <si>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</si>
  <si>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</si>
  <si>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</si>
  <si>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</si>
  <si>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</si>
  <si>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</si>
  <si>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</si>
  <si>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</si>
  <si>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</si>
  <si>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</si>
  <si>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</si>
  <si>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</si>
  <si>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</si>
  <si>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</si>
  <si>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</si>
  <si>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</si>
  <si>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</si>
  <si>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</si>
  <si>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</si>
  <si>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</si>
  <si>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</si>
  <si>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</si>
  <si>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</si>
  <si>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</si>
  <si>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</si>
  <si>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</si>
  <si>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</si>
  <si>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</si>
  <si>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</si>
  <si>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</si>
  <si>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</si>
  <si>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</si>
  <si>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</si>
  <si>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</si>
  <si>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</si>
  <si>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</si>
  <si>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</si>
  <si>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</si>
  <si>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</si>
  <si>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</si>
  <si>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</si>
  <si>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</si>
  <si>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</si>
  <si>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</si>
  <si>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</si>
  <si>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</si>
  <si>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</si>
  <si>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</si>
  <si>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</si>
  <si>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</si>
  <si>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</si>
  <si>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</si>
  <si>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</si>
  <si>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</si>
  <si>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</si>
  <si>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</si>
  <si>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</si>
  <si>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</si>
  <si>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</si>
  <si>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</si>
  <si>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</si>
  <si>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</si>
  <si>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</si>
  <si>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</si>
  <si>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</si>
  <si>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</si>
  <si>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</si>
  <si>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</si>
  <si>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</si>
  <si>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</si>
  <si>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</si>
  <si>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</si>
  <si>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</si>
  <si>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</si>
  <si>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</si>
  <si>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</si>
  <si>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</si>
  <si>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</si>
  <si>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</si>
  <si>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</si>
  <si>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</si>
  <si>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</si>
  <si>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</si>
  <si>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</si>
  <si>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</si>
  <si>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</si>
  <si>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</si>
  <si>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</si>
  <si>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</si>
  <si>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</si>
  <si>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</si>
  <si>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</si>
  <si>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</si>
  <si>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</si>
  <si>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</si>
  <si>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</si>
  <si>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</si>
  <si>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</si>
  <si>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</si>
  <si>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</si>
  <si>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</si>
  <si>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</si>
  <si>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</si>
  <si>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</si>
  <si>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</si>
  <si>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</si>
  <si>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</si>
  <si>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</si>
  <si>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</si>
  <si>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</si>
  <si>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</si>
  <si>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</si>
  <si>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</si>
  <si>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</si>
  <si>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</si>
  <si>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</si>
  <si>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</si>
  <si>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</si>
  <si>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</si>
  <si>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</si>
  <si>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</si>
  <si>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</si>
  <si>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</si>
  <si>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</si>
  <si>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</si>
  <si>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</si>
  <si>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</si>
  <si>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</si>
  <si>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</si>
  <si>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</si>
  <si>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</si>
  <si>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</si>
  <si>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</si>
  <si>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</si>
  <si>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</si>
  <si>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</si>
  <si>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</si>
  <si>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</si>
  <si>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</si>
  <si>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</si>
  <si>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</si>
  <si>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</si>
  <si>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</si>
  <si>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</si>
  <si>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</si>
  <si>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</si>
  <si>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</si>
  <si>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</si>
  <si>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</si>
  <si>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</si>
  <si>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</si>
  <si>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</si>
  <si>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</si>
  <si>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</si>
  <si>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</si>
  <si>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</si>
  <si>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</si>
  <si>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</si>
  <si>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</si>
  <si>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</si>
  <si>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</si>
  <si>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</si>
  <si>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</si>
  <si>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</si>
  <si>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</si>
  <si>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</si>
  <si>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</si>
  <si>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</si>
  <si>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</si>
  <si>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</si>
  <si>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</si>
  <si>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</si>
  <si>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</si>
  <si>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</si>
  <si>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</si>
  <si>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</si>
  <si>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</si>
  <si>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</si>
  <si>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</si>
  <si>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</si>
  <si>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</si>
  <si>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</si>
  <si>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</si>
  <si>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</si>
  <si>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</si>
  <si>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</si>
  <si>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</si>
  <si>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</si>
  <si>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</si>
  <si>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</si>
  <si>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</si>
  <si>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</si>
  <si>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</si>
  <si>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</si>
  <si>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</si>
  <si>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</si>
  <si>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</si>
  <si>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</si>
  <si>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</si>
  <si>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</si>
  <si>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</si>
  <si>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</si>
  <si>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</si>
  <si>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</si>
  <si>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</si>
  <si>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</si>
  <si>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</si>
  <si>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</si>
  <si>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</si>
  <si>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</si>
  <si>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</si>
  <si>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</si>
  <si>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</si>
  <si>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</si>
  <si>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</si>
  <si>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</si>
  <si>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</si>
  <si>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</si>
  <si>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</si>
  <si>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</si>
  <si>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</si>
  <si>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</si>
  <si>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</si>
  <si>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</si>
  <si>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</si>
  <si>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</si>
  <si>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</si>
  <si>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</si>
  <si>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</si>
  <si>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</si>
  <si>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</si>
  <si>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</si>
  <si>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</si>
  <si>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</si>
  <si>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</si>
  <si>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</si>
  <si>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</si>
  <si>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</si>
  <si>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</si>
  <si>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</si>
  <si>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</si>
  <si>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</si>
  <si>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</si>
  <si>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</si>
  <si>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</si>
  <si>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</si>
  <si>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</si>
  <si>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</si>
  <si>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</si>
  <si>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</si>
  <si>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</si>
  <si>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</si>
  <si>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</si>
  <si>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</si>
  <si>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</si>
  <si>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</si>
  <si>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</si>
  <si>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</si>
  <si>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</si>
  <si>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</si>
  <si>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</si>
  <si>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</si>
  <si>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</si>
  <si>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</si>
  <si>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</si>
  <si>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</si>
  <si>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</si>
  <si>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</si>
  <si>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</si>
  <si>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</si>
  <si>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</si>
  <si>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</si>
  <si>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</si>
  <si>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</si>
  <si>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</si>
  <si>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</si>
  <si>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</si>
  <si>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</si>
  <si>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</si>
  <si>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</si>
  <si>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</si>
  <si>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</si>
  <si>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</si>
  <si>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</si>
  <si>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</si>
  <si>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</si>
  <si>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</si>
  <si>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</si>
  <si>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</si>
  <si>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</si>
  <si>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</si>
  <si>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</si>
  <si>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</si>
  <si>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</si>
  <si>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</si>
  <si>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</si>
  <si>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</si>
  <si>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</si>
  <si>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</si>
  <si>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</si>
  <si>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</si>
  <si>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</si>
  <si>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</si>
  <si>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</si>
  <si>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</si>
  <si>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</si>
  <si>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</si>
  <si>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</si>
  <si>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</si>
  <si>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</si>
  <si>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</si>
  <si>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</si>
  <si>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</si>
  <si>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</si>
  <si>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</si>
  <si>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</si>
  <si>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</si>
  <si>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</si>
  <si>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</si>
  <si>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</si>
  <si>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</si>
  <si>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</si>
  <si>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</si>
  <si>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</si>
  <si>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</si>
  <si>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</si>
  <si>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</si>
  <si>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</si>
  <si>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</si>
  <si>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</si>
  <si>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</si>
  <si>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</si>
  <si>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</si>
  <si>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</si>
  <si>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</si>
  <si>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</si>
  <si>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</si>
  <si>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</si>
  <si>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</si>
  <si>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</si>
  <si>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</si>
  <si>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</si>
  <si>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</si>
  <si>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</si>
  <si>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</si>
  <si>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</si>
  <si>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</si>
  <si>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</si>
  <si>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</si>
  <si>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</si>
  <si>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</si>
  <si>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</si>
  <si>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</si>
  <si>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</si>
  <si>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</si>
  <si>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</si>
  <si>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</si>
  <si>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</si>
  <si>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</si>
  <si>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</si>
  <si>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</si>
  <si>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</si>
  <si>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</si>
  <si>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</si>
  <si>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</si>
  <si>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</si>
  <si>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</si>
  <si>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</si>
  <si>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</si>
  <si>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</si>
  <si>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</si>
  <si>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</si>
  <si>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</si>
  <si>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</si>
  <si>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</si>
  <si>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</si>
  <si>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</si>
  <si>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</si>
  <si>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</si>
  <si>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</si>
  <si>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</si>
  <si>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</si>
  <si>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</si>
  <si>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</si>
  <si>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</si>
  <si>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</si>
  <si>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</si>
  <si>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</si>
  <si>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</si>
  <si>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</si>
  <si>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</si>
  <si>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</si>
  <si>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</si>
  <si>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</si>
  <si>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</si>
  <si>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</si>
  <si>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</si>
  <si>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</si>
  <si>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</si>
  <si>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</si>
  <si>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</si>
  <si>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</si>
  <si>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</si>
  <si>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</si>
  <si>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</si>
  <si>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</si>
  <si>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</si>
  <si>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</si>
  <si>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</si>
  <si>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</si>
  <si>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</si>
  <si>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</si>
  <si>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</si>
  <si>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</si>
  <si>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</si>
  <si>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</si>
  <si>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</si>
  <si>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</si>
  <si>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</si>
  <si>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</si>
  <si>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</si>
  <si>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</si>
  <si>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</si>
  <si>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</si>
  <si>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</si>
  <si>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</si>
  <si>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</si>
  <si>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</si>
  <si>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</si>
  <si>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</si>
  <si>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</si>
  <si>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</si>
  <si>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</si>
  <si>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</si>
  <si>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</si>
  <si>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</si>
  <si>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</si>
  <si>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</si>
  <si>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</si>
  <si>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</si>
  <si>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</si>
  <si>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</si>
  <si>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</si>
  <si>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</si>
  <si>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</si>
  <si>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</si>
  <si>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</si>
  <si>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</si>
  <si>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</si>
  <si>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</si>
  <si>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</si>
  <si>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</si>
  <si>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</si>
  <si>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</si>
  <si>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</si>
  <si>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</si>
  <si>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</si>
  <si>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</si>
  <si>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</si>
  <si>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</si>
  <si>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</si>
  <si>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</si>
  <si>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</si>
  <si>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</si>
  <si>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</si>
  <si>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</si>
  <si>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</si>
  <si>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</si>
  <si>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</si>
  <si>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</si>
  <si>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</si>
  <si>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</si>
  <si>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</si>
  <si>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</si>
  <si>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</si>
  <si>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</si>
  <si>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</si>
  <si>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</si>
  <si>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</si>
  <si>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</si>
  <si>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</si>
  <si>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</si>
  <si>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</si>
  <si>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</si>
  <si>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</si>
  <si>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</si>
  <si>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</si>
  <si>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</si>
  <si>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</si>
  <si>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</si>
  <si>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</si>
  <si>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</si>
  <si>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</si>
  <si>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</si>
  <si>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</si>
  <si>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</si>
  <si>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</si>
  <si>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</si>
  <si>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</si>
  <si>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</si>
  <si>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</si>
  <si>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</si>
  <si>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</si>
  <si>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</si>
  <si>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</si>
  <si>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</si>
  <si>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</si>
  <si>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</si>
  <si>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</si>
  <si>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</si>
  <si>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</si>
  <si>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</si>
  <si>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</si>
  <si>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</si>
  <si>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</si>
  <si>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</si>
  <si>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</si>
  <si>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</si>
  <si>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</si>
  <si>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</si>
  <si>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</si>
  <si>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</si>
  <si>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</si>
  <si>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</si>
  <si>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</si>
  <si>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</si>
  <si>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</si>
  <si>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</si>
  <si>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</si>
  <si>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</si>
  <si>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</si>
  <si>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</si>
  <si>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</si>
  <si>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</si>
  <si>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</si>
  <si>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</si>
  <si>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</si>
  <si>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</si>
  <si>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</si>
  <si>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</si>
  <si>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</si>
  <si>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</si>
  <si>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</si>
  <si>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</si>
  <si>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</si>
  <si>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</si>
  <si>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</si>
  <si>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</si>
  <si>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</si>
  <si>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</si>
  <si>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</si>
  <si>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</si>
  <si>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</si>
  <si>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</si>
  <si>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</si>
  <si>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</si>
  <si>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</si>
  <si>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</si>
  <si>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</si>
  <si>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</si>
  <si>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</si>
  <si>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</si>
  <si>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</si>
  <si>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</si>
  <si>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</si>
  <si>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</si>
  <si>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</si>
  <si>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</si>
  <si>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</si>
  <si>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</si>
  <si>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</si>
  <si>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</si>
  <si>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</si>
  <si>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</si>
  <si>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</si>
  <si>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</si>
  <si>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</si>
  <si>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</si>
  <si>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</si>
  <si>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</si>
  <si>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</si>
  <si>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</si>
  <si>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</si>
  <si>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</si>
  <si>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</si>
  <si>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</si>
  <si>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</si>
  <si>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</si>
  <si>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</si>
  <si>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</si>
  <si>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</si>
  <si>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</si>
  <si>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</si>
  <si>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</si>
  <si>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</si>
  <si>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</si>
  <si>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</si>
  <si>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</si>
  <si>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</si>
  <si>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</si>
  <si>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</si>
  <si>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</si>
  <si>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</si>
  <si>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</si>
  <si>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</si>
  <si>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</si>
  <si>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</si>
  <si>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</si>
  <si>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</si>
  <si>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</si>
  <si>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</si>
  <si>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</si>
  <si>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</si>
  <si>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</si>
  <si>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</si>
  <si>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</si>
  <si>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</si>
  <si>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</si>
  <si>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</si>
  <si>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</si>
  <si>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</si>
  <si>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</si>
  <si>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</si>
  <si>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</si>
  <si>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</si>
  <si>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</si>
  <si>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</si>
  <si>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</si>
  <si>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</si>
  <si>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</si>
  <si>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</si>
  <si>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</si>
  <si>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</si>
  <si>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</si>
  <si>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</si>
  <si>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</si>
  <si>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</si>
  <si>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</si>
  <si>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</si>
  <si>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</si>
  <si>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</si>
  <si>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</si>
  <si>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</si>
  <si>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</si>
  <si>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</si>
  <si>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</si>
  <si>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</si>
  <si>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</si>
  <si>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</si>
  <si>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</si>
  <si>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</si>
  <si>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</si>
  <si>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</si>
  <si>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</si>
  <si>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</si>
  <si>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</si>
  <si>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</si>
  <si>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</si>
  <si>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</si>
  <si>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</si>
  <si>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</si>
  <si>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</si>
  <si>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</si>
  <si>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</si>
  <si>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</si>
  <si>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</si>
  <si>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</si>
  <si>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</si>
  <si>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</si>
  <si>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</si>
  <si>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</si>
  <si>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</si>
  <si>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</si>
  <si>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</si>
  <si>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</si>
  <si>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</si>
  <si>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</si>
  <si>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</si>
  <si>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</si>
  <si>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</si>
  <si>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</si>
  <si>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</si>
  <si>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</si>
  <si>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</si>
  <si>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</si>
  <si>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</si>
  <si>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</si>
  <si>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</si>
  <si>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</si>
  <si>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</si>
  <si>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</si>
  <si>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</si>
  <si>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</si>
  <si>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</si>
  <si>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</si>
  <si>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</si>
  <si>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</si>
  <si>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</si>
  <si>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</si>
  <si>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</si>
  <si>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</si>
  <si>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</si>
  <si>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</si>
  <si>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</si>
  <si>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</si>
  <si>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</si>
  <si>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</si>
  <si>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</si>
  <si>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</si>
  <si>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</si>
  <si>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</si>
  <si>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</si>
  <si>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</si>
  <si>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</si>
  <si>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</si>
  <si>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</si>
  <si>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</si>
  <si>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</si>
  <si>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</si>
  <si>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</si>
  <si>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</si>
  <si>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</si>
  <si>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</si>
  <si>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</si>
  <si>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</si>
  <si>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</si>
  <si>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</si>
  <si>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</si>
  <si>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</si>
  <si>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</si>
  <si>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</si>
  <si>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</si>
  <si>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</si>
  <si>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</si>
  <si>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</si>
  <si>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</si>
  <si>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</si>
  <si>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</si>
  <si>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</si>
  <si>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</si>
  <si>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</si>
  <si>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</si>
  <si>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</si>
  <si>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</si>
  <si>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</si>
  <si>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</si>
  <si>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</si>
  <si>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</si>
  <si>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</si>
  <si>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</si>
  <si>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</si>
  <si>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</si>
  <si>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</si>
  <si>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</si>
  <si>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</si>
  <si>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</si>
  <si>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</si>
  <si>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</si>
  <si>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</si>
  <si>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</si>
  <si>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</si>
  <si>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</si>
  <si>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</si>
  <si>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</si>
  <si>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</si>
  <si>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</si>
  <si>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</si>
  <si>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</si>
  <si>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</si>
  <si>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</si>
  <si>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</si>
  <si>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</si>
  <si>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</si>
  <si>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</si>
  <si>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</si>
  <si>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</si>
  <si>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</si>
  <si>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</si>
  <si>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</si>
  <si>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</si>
  <si>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</si>
  <si>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</si>
  <si>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</si>
  <si>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</si>
  <si>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</si>
  <si>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</si>
  <si>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</si>
  <si>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</si>
  <si>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</si>
  <si>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</si>
  <si>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</si>
  <si>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</si>
  <si>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</si>
  <si>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</si>
  <si>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</si>
  <si>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</si>
  <si>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</si>
  <si>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</si>
  <si>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</si>
  <si>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</si>
  <si>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</si>
  <si>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</si>
  <si>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</si>
  <si>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</si>
  <si>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</si>
  <si>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</si>
  <si>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</si>
  <si>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</si>
  <si>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</si>
  <si>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</si>
  <si>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</si>
  <si>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</si>
  <si>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</si>
  <si>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</si>
  <si>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</si>
  <si>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</si>
  <si>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</si>
  <si>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</si>
  <si>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</si>
  <si>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</si>
  <si>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</si>
  <si>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</si>
  <si>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</si>
  <si>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</si>
  <si>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</si>
  <si>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</si>
  <si>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</si>
  <si>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</si>
  <si>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</si>
  <si>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</si>
  <si>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</si>
  <si>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</si>
  <si>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</si>
  <si>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</si>
  <si>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</si>
  <si>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</si>
  <si>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</si>
  <si>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</si>
  <si>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</si>
  <si>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</si>
  <si>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</si>
  <si>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</si>
  <si>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</si>
  <si>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</si>
  <si>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</si>
  <si>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</si>
  <si>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</si>
  <si>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</si>
  <si>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</si>
  <si>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</si>
  <si>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</si>
  <si>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</si>
  <si>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</si>
  <si>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</si>
  <si>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</si>
  <si>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</si>
  <si>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</si>
  <si>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</si>
  <si>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</si>
  <si>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</si>
  <si>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</si>
  <si>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</si>
  <si>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</si>
  <si>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</si>
  <si>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</si>
  <si>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</si>
  <si>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</si>
  <si>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</si>
  <si>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</si>
  <si>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</si>
  <si>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</si>
  <si>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</si>
  <si>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</si>
  <si>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</si>
  <si>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</si>
  <si>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</si>
  <si>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</si>
  <si>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</si>
  <si>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</si>
  <si>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</si>
  <si>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</si>
  <si>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</si>
  <si>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</si>
  <si>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</si>
  <si>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</si>
  <si>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</si>
  <si>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</si>
  <si>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</si>
  <si>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</si>
  <si>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</si>
  <si>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</si>
  <si>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</si>
  <si>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</si>
  <si>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</si>
  <si>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</si>
  <si>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</si>
  <si>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</si>
  <si>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</si>
  <si>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</si>
  <si>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</si>
  <si>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</si>
  <si>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</si>
  <si>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</si>
  <si>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</si>
  <si>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</si>
  <si>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</si>
  <si>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</si>
  <si>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</si>
  <si>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</si>
  <si>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</si>
  <si>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</si>
  <si>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</si>
  <si>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</si>
  <si>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</si>
  <si>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</si>
  <si>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</si>
  <si>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</si>
  <si>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</si>
  <si>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</si>
  <si>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</si>
  <si>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</si>
  <si>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</si>
  <si>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</si>
  <si>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</si>
  <si>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</si>
  <si>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</si>
  <si>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</si>
  <si>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</si>
  <si>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</si>
  <si>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</si>
  <si>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</si>
  <si>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</si>
  <si>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</si>
  <si>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</si>
  <si>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</si>
  <si>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</si>
  <si>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</si>
  <si>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</si>
  <si>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</si>
  <si>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</si>
  <si>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</si>
  <si>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</si>
  <si>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</si>
  <si>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</si>
  <si>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</si>
  <si>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</si>
  <si>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</si>
  <si>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</si>
  <si>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</si>
  <si>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</si>
  <si>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</si>
  <si>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</si>
  <si>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</si>
  <si>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</si>
  <si>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</si>
  <si>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</si>
  <si>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</si>
  <si>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</si>
  <si>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</si>
  <si>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</si>
  <si>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</si>
  <si>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</si>
  <si>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</si>
  <si>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</si>
  <si>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</si>
  <si>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</si>
  <si>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</si>
  <si>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</si>
  <si>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</si>
  <si>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</si>
  <si>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</si>
  <si>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</si>
  <si>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</si>
  <si>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</si>
  <si>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</si>
  <si>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</si>
  <si>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</si>
  <si>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</si>
  <si>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</si>
  <si>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</si>
  <si>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</si>
  <si>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</si>
  <si>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</si>
  <si>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</si>
  <si>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</si>
  <si>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</si>
  <si>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</si>
  <si>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</si>
  <si>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</si>
  <si>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</si>
  <si>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</si>
  <si>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</si>
  <si>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</si>
  <si>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</si>
  <si>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</si>
  <si>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</si>
  <si>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</si>
  <si>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</si>
  <si>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</si>
  <si>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</si>
  <si>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</si>
  <si>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</si>
  <si>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</si>
  <si>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</si>
  <si>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</si>
  <si>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</si>
  <si>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</si>
  <si>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</si>
  <si>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</si>
  <si>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</si>
  <si>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</si>
  <si>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</si>
  <si>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</si>
  <si>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</si>
  <si>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</si>
  <si>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</si>
  <si>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</si>
  <si>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</si>
  <si>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</si>
  <si>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</si>
  <si>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</si>
  <si>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</si>
  <si>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</si>
  <si>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</si>
  <si>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</si>
  <si>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</si>
  <si>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</si>
  <si>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</si>
  <si>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</si>
  <si>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</si>
  <si>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</si>
  <si>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</si>
  <si>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</si>
  <si>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</si>
  <si>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</si>
  <si>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</si>
  <si>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</si>
  <si>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</si>
  <si>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</si>
  <si>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</si>
  <si>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</si>
  <si>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</si>
  <si>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</si>
  <si>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</si>
  <si>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</si>
  <si>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</si>
  <si>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</si>
  <si>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</si>
  <si>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</si>
  <si>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</si>
  <si>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</si>
  <si>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</si>
  <si>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</si>
  <si>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</si>
  <si>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</si>
  <si>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</si>
  <si>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</si>
  <si>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</si>
  <si>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</si>
  <si>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</si>
  <si>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</si>
  <si>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</si>
  <si>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</si>
  <si>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</si>
  <si>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</si>
  <si>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</si>
  <si>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</si>
  <si>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</si>
  <si>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</si>
  <si>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</si>
  <si>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</si>
  <si>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</si>
  <si>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</si>
  <si>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</si>
  <si>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</si>
  <si>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</si>
  <si>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</si>
  <si>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</si>
  <si>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</si>
  <si>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</si>
  <si>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</si>
  <si>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</si>
  <si>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</si>
  <si>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</si>
  <si>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</si>
  <si>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</si>
  <si>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</si>
  <si>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</si>
  <si>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</si>
  <si>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</si>
  <si>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</si>
  <si>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</si>
  <si>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</si>
  <si>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</si>
  <si>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</si>
  <si>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</si>
  <si>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</si>
  <si>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</si>
  <si>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</si>
  <si>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</si>
  <si>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</si>
  <si>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</si>
  <si>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</si>
  <si>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</si>
  <si>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</si>
  <si>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</si>
  <si>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</si>
  <si>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</si>
  <si>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</si>
  <si>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</si>
  <si>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</si>
  <si>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</si>
  <si>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</si>
  <si>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</si>
  <si>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</si>
  <si>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</si>
  <si>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</si>
  <si>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</si>
  <si>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</si>
  <si>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</si>
  <si>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</si>
  <si>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</si>
  <si>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</si>
  <si>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</si>
  <si>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</si>
  <si>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</si>
  <si>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</si>
  <si>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</si>
  <si>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</si>
  <si>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</si>
  <si>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</si>
  <si>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</si>
  <si>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</si>
  <si>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</si>
  <si>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</si>
  <si>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</si>
  <si>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</si>
  <si>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</si>
  <si>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</si>
  <si>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</si>
  <si>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</si>
  <si>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</si>
  <si>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</si>
  <si>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</si>
  <si>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</si>
  <si>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</si>
  <si>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</si>
  <si>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</si>
  <si>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</si>
  <si>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</si>
  <si>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</si>
  <si>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</si>
  <si>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</si>
  <si>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</si>
  <si>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</si>
  <si>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</si>
  <si>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</si>
  <si>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</si>
  <si>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</si>
  <si>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</si>
  <si>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</si>
  <si>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</si>
  <si>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</si>
  <si>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</si>
  <si>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</si>
  <si>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</si>
  <si>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</si>
  <si>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</si>
  <si>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</si>
  <si>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</si>
  <si>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</si>
  <si>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</si>
  <si>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</si>
  <si>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</si>
  <si>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</si>
  <si>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</si>
  <si>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</si>
  <si>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</si>
  <si>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</si>
  <si>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</si>
  <si>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</si>
  <si>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</si>
  <si>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</si>
  <si>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</si>
  <si>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</si>
  <si>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</si>
  <si>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</si>
  <si>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</si>
  <si>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</si>
  <si>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</si>
  <si>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</si>
  <si>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</si>
  <si>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</si>
  <si>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</si>
  <si>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</si>
  <si>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</si>
  <si>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</si>
  <si>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</si>
  <si>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</si>
  <si>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</si>
  <si>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</si>
  <si>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</si>
  <si>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</si>
  <si>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</si>
  <si>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</si>
  <si>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</si>
  <si>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</si>
  <si>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</si>
  <si>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</si>
  <si>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</si>
  <si>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</si>
  <si>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</si>
  <si>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</si>
  <si>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</si>
  <si>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</si>
  <si>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</si>
  <si>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</si>
  <si>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</si>
  <si>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</si>
  <si>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</si>
  <si>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</si>
  <si>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</si>
  <si>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</si>
  <si>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</si>
  <si>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</si>
  <si>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</si>
  <si>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</si>
  <si>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</si>
  <si>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</si>
  <si>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</si>
  <si>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</si>
  <si>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</si>
  <si>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</si>
  <si>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</si>
  <si>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</si>
  <si>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</si>
  <si>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</si>
  <si>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</si>
  <si>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</si>
  <si>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</si>
  <si>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</si>
  <si>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</si>
  <si>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</si>
  <si>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</si>
  <si>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</si>
  <si>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</si>
  <si>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</si>
  <si>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</si>
  <si>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</si>
  <si>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</si>
  <si>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</si>
  <si>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</si>
  <si>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</si>
  <si>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</si>
  <si>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</si>
  <si>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</si>
  <si>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</si>
  <si>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</si>
  <si>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</si>
  <si>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</si>
  <si>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</si>
  <si>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</si>
  <si>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</si>
  <si>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</si>
  <si>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</si>
  <si>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</si>
  <si>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</si>
  <si>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</si>
  <si>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</si>
  <si>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</si>
  <si>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</si>
  <si>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</si>
  <si>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</si>
  <si>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</si>
  <si>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</si>
  <si>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</si>
  <si>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</si>
  <si>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</si>
  <si>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</si>
  <si>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</si>
  <si>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</si>
  <si>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</si>
  <si>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</si>
  <si>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</si>
  <si>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</si>
  <si>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</si>
  <si>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</si>
  <si>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</si>
  <si>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</si>
  <si>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</si>
  <si>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</si>
  <si>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</si>
  <si>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</si>
  <si>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</si>
  <si>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</si>
  <si>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</si>
  <si>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</si>
  <si>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</si>
  <si>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</si>
  <si>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</si>
  <si>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</si>
  <si>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</si>
  <si>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</si>
  <si>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</si>
  <si>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</si>
  <si>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</si>
  <si>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</si>
  <si>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</si>
  <si>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</si>
  <si>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</si>
  <si>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</si>
  <si>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</si>
  <si>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</si>
  <si>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</si>
  <si>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</si>
  <si>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</si>
  <si>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</si>
  <si>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</si>
  <si>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</si>
  <si>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</si>
  <si>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</si>
  <si>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</si>
  <si>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</si>
  <si>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</si>
  <si>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</si>
  <si>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</si>
  <si>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</si>
  <si>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</si>
  <si>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</si>
  <si>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</si>
  <si>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</si>
  <si>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</si>
  <si>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</si>
  <si>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</si>
  <si>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</si>
  <si>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</si>
  <si>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</si>
  <si>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</si>
  <si>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</si>
  <si>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</si>
  <si>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</si>
  <si>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</si>
  <si>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</si>
  <si>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</si>
  <si>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</si>
  <si>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</si>
  <si>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</si>
  <si>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</si>
  <si>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</si>
  <si>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</si>
  <si>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</si>
  <si>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</si>
  <si>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</si>
  <si>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</si>
  <si>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</si>
  <si>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</si>
  <si>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</si>
  <si>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</si>
  <si>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</si>
  <si>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</si>
  <si>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</si>
  <si>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</si>
  <si>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</si>
  <si>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</si>
  <si>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</si>
  <si>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</si>
  <si>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</si>
  <si>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</si>
  <si>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</si>
  <si>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</si>
  <si>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</si>
  <si>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</si>
  <si>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</si>
  <si>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</si>
  <si>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</si>
  <si>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</si>
  <si>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</si>
  <si>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</si>
  <si>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</si>
  <si>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</si>
  <si>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</si>
  <si>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</si>
  <si>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</si>
  <si>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</si>
  <si>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</si>
  <si>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</si>
  <si>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</si>
  <si>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</si>
  <si>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</si>
  <si>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</si>
  <si>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</si>
  <si>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</si>
  <si>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</si>
  <si>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</si>
  <si>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</si>
  <si>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</si>
  <si>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</si>
  <si>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</si>
  <si>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</si>
  <si>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</si>
  <si>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</si>
  <si>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</si>
  <si>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</si>
  <si>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</si>
  <si>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</si>
  <si>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</si>
  <si>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</si>
  <si>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</si>
  <si>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</si>
  <si>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</si>
  <si>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</si>
  <si>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</si>
  <si>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</si>
  <si>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</si>
  <si>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</si>
  <si>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</si>
  <si>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</si>
  <si>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</si>
  <si>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</si>
  <si>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</si>
  <si>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</si>
  <si>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</si>
  <si>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</si>
  <si>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</si>
  <si>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</si>
  <si>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</si>
  <si>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</si>
  <si>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</si>
  <si>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</si>
  <si>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</si>
  <si>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</si>
  <si>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</si>
  <si>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</si>
  <si>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</si>
  <si>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</si>
  <si>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</si>
  <si>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</si>
  <si>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</si>
  <si>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</si>
  <si>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</si>
  <si>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</si>
  <si>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</si>
  <si>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</si>
  <si>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</si>
  <si>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</si>
  <si>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</si>
  <si>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</si>
  <si>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</si>
  <si>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</si>
  <si>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</si>
  <si>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</si>
  <si>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</si>
  <si>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</si>
  <si>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</si>
  <si>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</si>
  <si>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</si>
  <si>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</si>
  <si>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</si>
  <si>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</si>
  <si>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</si>
  <si>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</si>
  <si>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</si>
  <si>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</si>
  <si>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</si>
  <si>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</si>
  <si>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</si>
  <si>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</si>
  <si>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</si>
  <si>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</si>
  <si>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</si>
  <si>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</si>
  <si>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</si>
  <si>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</si>
  <si>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</si>
  <si>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</si>
  <si>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</si>
  <si>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</si>
  <si>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</si>
  <si>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</si>
  <si>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</si>
  <si>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</si>
  <si>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</si>
  <si>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</si>
  <si>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</si>
  <si>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</si>
  <si>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</si>
  <si>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</si>
  <si>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</si>
  <si>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</si>
  <si>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</si>
  <si>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</si>
  <si>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</si>
  <si>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</si>
  <si>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</si>
  <si>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</si>
  <si>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</si>
  <si>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</si>
  <si>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</si>
  <si>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</si>
  <si>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</si>
  <si>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</si>
  <si>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</si>
  <si>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</si>
  <si>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</si>
  <si>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</si>
  <si>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</si>
  <si>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</si>
  <si>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</si>
  <si>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</si>
  <si>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</si>
  <si>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</si>
  <si>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</si>
  <si>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</si>
  <si>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</si>
  <si>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</si>
  <si>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</si>
  <si>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</si>
  <si>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</si>
  <si>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</si>
  <si>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</si>
  <si>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</si>
  <si>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</si>
  <si>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</si>
  <si>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</si>
  <si>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</si>
  <si>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</si>
  <si>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</si>
  <si>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</si>
  <si>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</si>
  <si>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</si>
  <si>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</si>
  <si>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</si>
  <si>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</si>
  <si>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</si>
  <si>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</si>
  <si>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</si>
  <si>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</si>
  <si>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</si>
  <si>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</si>
  <si>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</si>
  <si>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</si>
  <si>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</si>
  <si>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</si>
  <si>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</si>
  <si>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</si>
  <si>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</si>
  <si>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</si>
  <si>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</si>
  <si>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</si>
  <si>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</si>
  <si>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</si>
  <si>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</si>
  <si>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</si>
  <si>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</si>
  <si>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</si>
  <si>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</si>
  <si>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</si>
  <si>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</si>
  <si>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</si>
  <si>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</si>
  <si>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</si>
  <si>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</si>
  <si>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</si>
  <si>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</si>
  <si>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</si>
  <si>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</si>
  <si>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</si>
  <si>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</si>
  <si>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</si>
  <si>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</si>
  <si>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</si>
  <si>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</si>
  <si>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</si>
  <si>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</si>
  <si>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</si>
  <si>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</si>
  <si>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</si>
  <si>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</si>
  <si>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</si>
  <si>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</si>
  <si>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</si>
  <si>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</si>
  <si>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</si>
  <si>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</si>
  <si>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</si>
  <si>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</si>
  <si>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</si>
  <si>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</si>
  <si>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</si>
  <si>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</si>
  <si>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</si>
  <si>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</si>
  <si>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</si>
  <si>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</si>
  <si>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</si>
  <si>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</si>
  <si>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</si>
  <si>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</si>
  <si>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</si>
  <si>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</si>
  <si>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</si>
  <si>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</si>
  <si>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</si>
  <si>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</si>
  <si>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</si>
  <si>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</si>
  <si>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</si>
  <si>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</si>
  <si>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</si>
  <si>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</si>
  <si>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</si>
  <si>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</si>
  <si>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</si>
  <si>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</si>
  <si>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</si>
  <si>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</si>
  <si>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</si>
  <si>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</si>
  <si>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</si>
  <si>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</si>
  <si>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</si>
  <si>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</si>
  <si>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</si>
  <si>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</si>
  <si>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</si>
  <si>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</si>
  <si>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</si>
  <si>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</si>
  <si>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</si>
  <si>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</si>
  <si>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</si>
  <si>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</si>
  <si>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</si>
  <si>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</si>
  <si>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</si>
  <si>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</si>
  <si>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</si>
  <si>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</si>
  <si>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</si>
  <si>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</si>
  <si>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</si>
  <si>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</si>
  <si>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</si>
  <si>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</si>
  <si>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</si>
  <si>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</si>
  <si>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</si>
  <si>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</si>
  <si>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</si>
  <si>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</si>
  <si>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</si>
  <si>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</si>
  <si>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</si>
  <si>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</si>
  <si>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</si>
  <si>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</si>
  <si>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</si>
  <si>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</si>
  <si>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</si>
  <si>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</si>
  <si>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</si>
  <si>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</si>
  <si>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</si>
  <si>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</si>
  <si>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</si>
  <si>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</si>
  <si>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</si>
  <si>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</si>
  <si>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</si>
  <si>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</si>
  <si>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</si>
  <si>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</si>
  <si>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</si>
  <si>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</si>
  <si>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</si>
  <si>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</si>
  <si>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</si>
  <si>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</si>
  <si>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</si>
  <si>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</si>
  <si>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</si>
  <si>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</si>
  <si>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</si>
  <si>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</si>
  <si>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</si>
  <si>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</si>
  <si>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</si>
  <si>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</si>
  <si>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</si>
  <si>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</si>
  <si>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</si>
  <si>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</si>
  <si>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</si>
  <si>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</si>
  <si>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</si>
  <si>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</si>
  <si>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</si>
  <si>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</si>
  <si>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</si>
  <si>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</si>
  <si>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</si>
  <si>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</si>
  <si>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</si>
  <si>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</si>
  <si>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</si>
  <si>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</si>
  <si>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</si>
  <si>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</si>
  <si>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</si>
  <si>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</si>
  <si>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</si>
  <si>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</si>
  <si>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</si>
  <si>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</si>
  <si>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</si>
  <si>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</si>
  <si>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</si>
  <si>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</si>
  <si>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</si>
  <si>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</si>
  <si>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</si>
  <si>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</si>
  <si>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</si>
  <si>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</si>
  <si>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</si>
  <si>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</si>
  <si>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</si>
  <si>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</si>
  <si>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</si>
  <si>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</si>
  <si>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</si>
  <si>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</si>
  <si>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</si>
  <si>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</si>
  <si>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</si>
  <si>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</si>
  <si>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</si>
  <si>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</si>
  <si>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</si>
  <si>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</si>
  <si>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</si>
  <si>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</si>
  <si>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</si>
  <si>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</si>
  <si>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</si>
  <si>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</si>
  <si>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</si>
  <si>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</si>
  <si>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</si>
  <si>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</si>
  <si>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</si>
  <si>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</si>
  <si>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</si>
  <si>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</si>
  <si>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</si>
  <si>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</si>
  <si>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</si>
  <si>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</si>
  <si>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</si>
  <si>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</si>
  <si>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</si>
  <si>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</si>
  <si>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</si>
  <si>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</si>
  <si>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</si>
  <si>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</si>
  <si>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</si>
  <si>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</si>
  <si>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</si>
  <si>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</si>
  <si>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</si>
  <si>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</si>
  <si>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</si>
  <si>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</si>
  <si>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</si>
  <si>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</si>
  <si>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</si>
  <si>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</si>
  <si>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</si>
  <si>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</si>
  <si>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</si>
  <si>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</si>
  <si>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</si>
  <si>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</si>
  <si>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</si>
  <si>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</si>
  <si>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</si>
  <si>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</si>
  <si>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</si>
  <si>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</si>
  <si>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</si>
  <si>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</si>
  <si>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</si>
  <si>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</si>
  <si>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</si>
  <si>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</si>
  <si>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</si>
  <si>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</si>
  <si>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</si>
  <si>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</si>
  <si>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</si>
  <si>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</si>
  <si>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</si>
  <si>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</si>
  <si>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</si>
  <si>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</si>
  <si>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</si>
  <si>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</si>
  <si>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</si>
  <si>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</si>
  <si>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</si>
  <si>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</si>
  <si>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</si>
  <si>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</si>
  <si>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</si>
  <si>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</si>
  <si>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</si>
  <si>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</si>
  <si>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</si>
  <si>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</si>
  <si>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</si>
  <si>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</si>
  <si>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</si>
  <si>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</si>
  <si>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</si>
  <si>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</si>
  <si>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</si>
  <si>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</si>
  <si>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</si>
  <si>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</si>
  <si>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</si>
  <si>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</si>
  <si>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</si>
  <si>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</si>
  <si>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</si>
  <si>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</si>
  <si>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</si>
  <si>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</si>
  <si>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</si>
  <si>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</si>
  <si>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</si>
  <si>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</si>
  <si>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</si>
  <si>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</si>
  <si>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</si>
  <si>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</si>
  <si>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</si>
  <si>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</si>
  <si>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</si>
  <si>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</si>
  <si>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</si>
  <si>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</si>
  <si>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</si>
  <si>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</si>
  <si>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</si>
  <si>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</si>
  <si>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</si>
  <si>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</si>
  <si>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</si>
  <si>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</si>
  <si>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</si>
  <si>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</si>
  <si>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</si>
  <si>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</si>
  <si>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</si>
  <si>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</si>
  <si>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</si>
  <si>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</si>
  <si>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</si>
  <si>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</si>
  <si>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</si>
  <si>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</si>
  <si>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</si>
  <si>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</si>
  <si>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</si>
  <si>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</si>
  <si>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</si>
  <si>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</si>
  <si>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</si>
  <si>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</si>
  <si>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</si>
  <si>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</si>
  <si>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</si>
  <si>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</si>
  <si>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</si>
  <si>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</si>
  <si>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</si>
  <si>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</si>
  <si>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</si>
  <si>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</si>
  <si>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</si>
  <si>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</si>
  <si>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</si>
  <si>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</si>
  <si>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</si>
  <si>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</si>
  <si>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</si>
  <si>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</si>
  <si>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</si>
  <si>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</si>
  <si>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</si>
  <si>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</si>
  <si>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</si>
  <si>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</si>
  <si>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</si>
  <si>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</si>
  <si>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</si>
  <si>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</si>
  <si>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</si>
  <si>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</si>
  <si>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</si>
  <si>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</si>
  <si>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</si>
  <si>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</si>
  <si>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</si>
  <si>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</si>
  <si>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</si>
  <si>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</si>
  <si>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</si>
  <si>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</si>
  <si>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</si>
  <si>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</si>
  <si>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</si>
  <si>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</si>
  <si>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</si>
  <si>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</si>
  <si>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</si>
  <si>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</si>
  <si>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</si>
  <si>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</si>
  <si>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</si>
  <si>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</si>
  <si>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</si>
  <si>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</si>
  <si>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</si>
  <si>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</si>
  <si>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</si>
  <si>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</si>
  <si>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</si>
  <si>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</si>
  <si>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</si>
  <si>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</si>
  <si>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</si>
  <si>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</si>
  <si>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</si>
  <si>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</si>
  <si>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</si>
  <si>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</si>
  <si>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</si>
  <si>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</si>
  <si>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</si>
  <si>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</si>
  <si>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</si>
  <si>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</si>
  <si>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</si>
  <si>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</si>
  <si>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</si>
  <si>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</si>
  <si>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</si>
  <si>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</si>
  <si>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</si>
  <si>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</si>
  <si>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</si>
  <si>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</si>
  <si>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</si>
  <si>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</si>
  <si>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</si>
  <si>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</si>
  <si>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</si>
  <si>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</si>
  <si>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</si>
  <si>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</si>
  <si>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</si>
  <si>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</si>
  <si>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</si>
  <si>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</si>
  <si>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</si>
  <si>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</si>
  <si>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</si>
  <si>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</si>
  <si>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</si>
  <si>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</si>
  <si>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</si>
  <si>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</si>
  <si>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</si>
  <si>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</si>
  <si>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</si>
  <si>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</si>
  <si>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</si>
  <si>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</si>
  <si>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</si>
  <si>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</si>
  <si>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</si>
  <si>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</si>
  <si>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</si>
  <si>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</si>
  <si>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</si>
  <si>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</si>
  <si>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</si>
  <si>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</si>
  <si>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</si>
  <si>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</si>
  <si>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</si>
  <si>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</si>
  <si>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</si>
  <si>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</si>
  <si>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</si>
  <si>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</si>
  <si>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</si>
  <si>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</si>
  <si>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</si>
  <si>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</si>
  <si>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</si>
  <si>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</si>
  <si>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</si>
  <si>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</si>
  <si>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</si>
  <si>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</si>
  <si>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</si>
  <si>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</si>
  <si>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</si>
  <si>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</si>
  <si>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</si>
  <si>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</si>
  <si>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</si>
  <si>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</si>
  <si>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</si>
  <si>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</si>
  <si>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</si>
  <si>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</si>
  <si>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</si>
  <si>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</si>
  <si>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</si>
  <si>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</si>
  <si>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</si>
  <si>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</si>
  <si>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</si>
  <si>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</si>
  <si>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</si>
  <si>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</si>
  <si>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</si>
  <si>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</si>
  <si>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</si>
  <si>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</si>
  <si>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</si>
  <si>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</si>
  <si>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</si>
  <si>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</si>
  <si>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</si>
  <si>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</si>
  <si>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</si>
  <si>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</si>
  <si>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</si>
  <si>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</si>
  <si>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</si>
  <si>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</si>
  <si>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</si>
  <si>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</si>
  <si>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</si>
  <si>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</si>
  <si>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</si>
  <si>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</si>
  <si>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</si>
  <si>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</si>
  <si>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</si>
  <si>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</si>
  <si>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</si>
  <si>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</si>
  <si>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</si>
  <si>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</si>
  <si>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</si>
  <si>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</si>
  <si>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</si>
  <si>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</si>
  <si>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</si>
  <si>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</si>
  <si>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</si>
  <si>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</si>
  <si>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</si>
  <si>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</si>
  <si>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</si>
  <si>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</si>
  <si>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</si>
  <si>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</si>
  <si>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</si>
  <si>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</si>
  <si>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</si>
  <si>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</si>
  <si>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</si>
  <si>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</si>
  <si>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</si>
  <si>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</si>
  <si>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</si>
  <si>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</si>
  <si>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</si>
  <si>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</si>
  <si>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</si>
  <si>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</si>
  <si>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</si>
  <si>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</si>
  <si>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</si>
  <si>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</si>
  <si>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</si>
  <si>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</si>
  <si>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</si>
  <si>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</si>
  <si>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</si>
  <si>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</si>
  <si>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</si>
  <si>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</si>
  <si>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</si>
  <si>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</si>
  <si>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</si>
  <si>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</si>
  <si>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</si>
  <si>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</si>
  <si>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</si>
  <si>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</si>
  <si>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</si>
  <si>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</si>
  <si>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</si>
  <si>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</si>
  <si>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</si>
  <si>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</si>
  <si>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</si>
  <si>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</si>
  <si>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</si>
  <si>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</si>
  <si>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</si>
  <si>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</si>
  <si>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</si>
  <si>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</si>
  <si>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</si>
  <si>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</si>
  <si>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</si>
  <si>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</si>
  <si>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</si>
  <si>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</si>
  <si>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</si>
  <si>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</si>
  <si>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</si>
  <si>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</si>
  <si>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</si>
  <si>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</si>
  <si>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</si>
  <si>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</si>
  <si>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</si>
  <si>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</si>
  <si>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</si>
  <si>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</si>
  <si>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</si>
  <si>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</si>
  <si>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</si>
  <si>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</si>
  <si>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</si>
  <si>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</si>
  <si>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</si>
  <si>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</si>
  <si>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</si>
  <si>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</si>
  <si>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</si>
  <si>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</si>
  <si>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</si>
  <si>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</si>
  <si>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</si>
  <si>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</si>
  <si>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</si>
  <si>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</si>
  <si>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</si>
  <si>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</si>
  <si>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</si>
  <si>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</si>
  <si>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</si>
  <si>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</si>
  <si>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</si>
  <si>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</si>
  <si>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</si>
  <si>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</si>
  <si>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</si>
  <si>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</si>
  <si>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</si>
  <si>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</si>
  <si>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</si>
  <si>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</si>
  <si>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</si>
  <si>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</si>
  <si>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</si>
  <si>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</si>
  <si>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</si>
  <si>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</si>
  <si>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</si>
  <si>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</si>
  <si>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</si>
  <si>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</si>
  <si>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</si>
  <si>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</si>
  <si>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</si>
  <si>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</si>
  <si>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</si>
  <si>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</si>
  <si>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</si>
  <si>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</si>
  <si>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</si>
  <si>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</si>
  <si>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</si>
  <si>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</si>
  <si>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</si>
  <si>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</si>
  <si>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</si>
  <si>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</si>
  <si>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</si>
  <si>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</si>
  <si>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</si>
  <si>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</si>
  <si>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</si>
  <si>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</si>
  <si>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</si>
  <si>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</si>
  <si>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</si>
  <si>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</si>
  <si>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</si>
  <si>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</si>
  <si>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</si>
  <si>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</si>
  <si>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</si>
  <si>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</si>
  <si>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</si>
  <si>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</si>
  <si>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</si>
  <si>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</si>
  <si>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</si>
  <si>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</si>
  <si>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</si>
  <si>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</si>
  <si>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</si>
  <si>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</si>
  <si>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</si>
  <si>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</si>
  <si>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</si>
  <si>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</si>
  <si>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</si>
  <si>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</si>
  <si>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</si>
  <si>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</si>
  <si>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</si>
  <si>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</si>
  <si>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</si>
  <si>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</si>
  <si>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</si>
  <si>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</si>
  <si>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</si>
  <si>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</si>
  <si>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</si>
  <si>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</si>
  <si>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</si>
  <si>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</si>
  <si>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</si>
  <si>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</si>
  <si>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</si>
  <si>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</si>
  <si>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</si>
  <si>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</si>
  <si>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</si>
  <si>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</si>
  <si>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</si>
  <si>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</si>
  <si>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</si>
  <si>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</si>
  <si>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</si>
  <si>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</si>
  <si>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</si>
  <si>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</si>
  <si>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</si>
  <si>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</si>
  <si>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</si>
  <si>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</si>
  <si>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</si>
  <si>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</si>
  <si>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</si>
  <si>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</si>
  <si>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</si>
  <si>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</si>
  <si>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</si>
  <si>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</si>
  <si>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</si>
  <si>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</si>
  <si>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</si>
  <si>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</si>
  <si>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</si>
  <si>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</si>
  <si>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</si>
  <si>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</si>
  <si>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</si>
  <si>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</si>
  <si>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</si>
  <si>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</si>
  <si>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</si>
  <si>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</si>
  <si>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</si>
  <si>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</si>
  <si>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</si>
  <si>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</si>
  <si>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</si>
  <si>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</si>
  <si>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</si>
  <si>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</si>
  <si>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</si>
  <si>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</si>
  <si>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</si>
  <si>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</si>
  <si>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</si>
  <si>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</si>
  <si>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</si>
  <si>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</si>
  <si>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</si>
  <si>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</si>
  <si>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</si>
  <si>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</si>
  <si>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</si>
  <si>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</si>
  <si>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</si>
  <si>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</si>
  <si>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</si>
  <si>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</si>
  <si>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</si>
  <si>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</si>
  <si>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</si>
  <si>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</si>
  <si>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</si>
  <si>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</si>
  <si>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</si>
  <si>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</si>
  <si>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</si>
  <si>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</si>
  <si>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</si>
  <si>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</si>
  <si>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</si>
  <si>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</si>
  <si>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</si>
  <si>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</si>
  <si>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</si>
  <si>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</si>
  <si>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</si>
  <si>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</si>
  <si>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</si>
  <si>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</si>
  <si>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</si>
  <si>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</si>
  <si>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</si>
  <si>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</si>
  <si>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</si>
  <si>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</si>
  <si>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</si>
  <si>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</si>
  <si>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</si>
  <si>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</si>
  <si>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</si>
  <si>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</si>
  <si>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</si>
  <si>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</si>
  <si>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</si>
  <si>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</si>
  <si>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</si>
  <si>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</si>
  <si>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</si>
  <si>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</si>
  <si>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</si>
  <si>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</si>
  <si>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</si>
  <si>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</si>
  <si>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</si>
  <si>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</si>
  <si>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</si>
  <si>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</si>
  <si>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</si>
  <si>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</si>
  <si>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</si>
  <si>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</si>
  <si>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</si>
  <si>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</si>
  <si>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</si>
  <si>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</si>
  <si>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</si>
  <si>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</si>
  <si>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</si>
  <si>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</si>
  <si>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</si>
  <si>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</si>
  <si>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</si>
  <si>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</si>
  <si>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</si>
  <si>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</si>
  <si>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</si>
  <si>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</si>
  <si>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</si>
  <si>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</si>
  <si>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</si>
  <si>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</si>
  <si>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</si>
  <si>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</si>
  <si>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</si>
  <si>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</si>
  <si>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</si>
  <si>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</si>
  <si>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</si>
  <si>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</si>
  <si>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</si>
  <si>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</si>
  <si>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</si>
  <si>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</si>
  <si>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</si>
  <si>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</si>
  <si>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</si>
  <si>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</si>
  <si>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</si>
  <si>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</si>
  <si>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</si>
  <si>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</si>
  <si>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</si>
  <si>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</si>
  <si>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</si>
  <si>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</si>
  <si>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</si>
  <si>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</si>
  <si>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</si>
  <si>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</si>
  <si>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</si>
  <si>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</si>
  <si>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</si>
  <si>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</si>
  <si>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</si>
  <si>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</si>
  <si>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</si>
  <si>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</si>
  <si>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</si>
  <si>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</si>
  <si>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</si>
  <si>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</si>
  <si>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</si>
  <si>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</si>
  <si>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</si>
  <si>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</si>
  <si>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</si>
  <si>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</si>
  <si>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</si>
  <si>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</si>
  <si>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</si>
  <si>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</si>
  <si>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</si>
  <si>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</si>
  <si>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</si>
  <si>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</si>
  <si>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</si>
  <si>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</si>
  <si>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</si>
  <si>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</si>
  <si>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</si>
  <si>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</si>
  <si>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</si>
  <si>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</si>
  <si>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</si>
  <si>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</si>
  <si>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</si>
  <si>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</si>
  <si>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</si>
  <si>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</si>
  <si>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</si>
  <si>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</si>
  <si>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</si>
  <si>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</si>
  <si>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</si>
  <si>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</si>
  <si>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</si>
  <si>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</si>
  <si>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</si>
  <si>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</si>
  <si>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</si>
  <si>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</si>
  <si>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</si>
  <si>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</si>
  <si>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</si>
  <si>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</si>
  <si>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</si>
  <si>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</si>
  <si>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</si>
  <si>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</si>
  <si>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</si>
  <si>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</si>
  <si>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</si>
  <si>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</si>
  <si>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</si>
  <si>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</si>
  <si>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</si>
  <si>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</si>
  <si>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</si>
  <si>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</si>
  <si>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</si>
  <si>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</si>
  <si>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</si>
  <si>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</si>
  <si>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</si>
  <si>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</si>
  <si>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</si>
  <si>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</si>
  <si>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</si>
  <si>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</si>
  <si>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</si>
  <si>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</si>
  <si>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</si>
  <si>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</si>
  <si>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</si>
  <si>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</si>
  <si>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</si>
  <si>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</si>
  <si>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</si>
  <si>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</si>
  <si>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</si>
  <si>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</si>
  <si>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</si>
  <si>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</si>
  <si>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</si>
  <si>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</si>
  <si>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</si>
  <si>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</si>
  <si>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</si>
  <si>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</si>
  <si>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</si>
  <si>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</si>
  <si>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</si>
  <si>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</si>
  <si>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</si>
  <si>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</si>
  <si>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</si>
  <si>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</si>
  <si>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</si>
  <si>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</si>
  <si>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</si>
  <si>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</si>
  <si>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</si>
  <si>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</si>
  <si>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</si>
  <si>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</si>
  <si>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</si>
  <si>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</si>
  <si>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</si>
  <si>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</si>
  <si>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</si>
  <si>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</si>
  <si>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</si>
  <si>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</si>
  <si>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</si>
  <si>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</si>
  <si>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</si>
  <si>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</si>
  <si>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</si>
  <si>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</si>
  <si>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</si>
  <si>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</si>
  <si>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</si>
  <si>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</si>
  <si>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</si>
  <si>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</si>
  <si>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</si>
  <si>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</si>
  <si>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</si>
  <si>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</si>
  <si>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</si>
  <si>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</si>
  <si>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</si>
  <si>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</si>
  <si>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</si>
  <si>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</si>
  <si>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</si>
  <si>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</si>
  <si>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</si>
  <si>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</si>
  <si>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</si>
  <si>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</si>
  <si>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</si>
  <si>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</si>
  <si>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</si>
  <si>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</si>
  <si>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</si>
  <si>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</si>
  <si>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</si>
  <si>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</si>
  <si>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</si>
  <si>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</si>
  <si>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</si>
  <si>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</si>
  <si>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</si>
  <si>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</si>
  <si>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</si>
  <si>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</si>
  <si>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</si>
  <si>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</si>
  <si>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</si>
  <si>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</si>
  <si>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</si>
  <si>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</si>
  <si>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</si>
  <si>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</si>
  <si>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</si>
  <si>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</si>
  <si>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</si>
  <si>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</si>
  <si>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</si>
  <si>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</si>
  <si>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</si>
  <si>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</si>
  <si>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</si>
  <si>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</si>
  <si>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</si>
  <si>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</si>
  <si>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</si>
  <si>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</si>
  <si>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</si>
  <si>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</si>
  <si>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</si>
  <si>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</si>
  <si>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</si>
  <si>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</si>
  <si>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</si>
  <si>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</si>
  <si>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</si>
  <si>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</si>
  <si>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</si>
  <si>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</si>
  <si>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</si>
  <si>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</si>
  <si>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</si>
  <si>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</si>
  <si>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</si>
  <si>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</si>
  <si>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</si>
  <si>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</si>
  <si>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</si>
  <si>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</si>
  <si>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</si>
  <si>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</si>
  <si>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</si>
  <si>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</si>
  <si>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</si>
  <si>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</si>
  <si>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</si>
  <si>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</si>
  <si>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</si>
  <si>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</si>
  <si>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</si>
  <si>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</si>
  <si>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</si>
  <si>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</si>
  <si>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</si>
  <si>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</si>
  <si>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</si>
  <si>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</si>
  <si>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</si>
  <si>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</si>
  <si>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</si>
  <si>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</si>
  <si>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</si>
  <si>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</si>
  <si>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</si>
  <si>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</si>
  <si>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</si>
  <si>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</si>
  <si>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</si>
  <si>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</si>
  <si>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</si>
  <si>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</si>
  <si>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</si>
  <si>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</si>
  <si>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</si>
  <si>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</si>
  <si>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</si>
  <si>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</si>
  <si>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</si>
  <si>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</si>
  <si>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</si>
  <si>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</si>
  <si>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</si>
  <si>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</si>
  <si>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</si>
  <si>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</si>
  <si>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</si>
  <si>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</si>
  <si>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</si>
  <si>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</si>
  <si>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</si>
  <si>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</si>
  <si>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</si>
  <si>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</si>
  <si>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</si>
  <si>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</si>
  <si>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</si>
  <si>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</si>
  <si>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</si>
  <si>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</si>
  <si>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</si>
  <si>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</si>
  <si>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</si>
  <si>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</si>
  <si>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</si>
  <si>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</si>
  <si>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</si>
  <si>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</si>
  <si>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</si>
  <si>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</si>
  <si>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</si>
  <si>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</si>
  <si>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</si>
  <si>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</si>
  <si>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</si>
  <si>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</si>
  <si>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</si>
  <si>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</si>
  <si>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</si>
  <si>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</si>
  <si>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</si>
  <si>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</si>
  <si>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</si>
  <si>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</si>
  <si>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</si>
  <si>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</si>
  <si>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</si>
  <si>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</si>
  <si>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</si>
  <si>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</si>
  <si>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</si>
  <si>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</si>
  <si>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</si>
  <si>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</si>
  <si>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</si>
  <si>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</si>
  <si>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</si>
  <si>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</si>
  <si>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</si>
  <si>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</si>
  <si>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</si>
  <si>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</si>
  <si>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</si>
  <si>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</si>
  <si>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</si>
  <si>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</si>
  <si>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</si>
  <si>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</si>
  <si>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</si>
  <si>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</si>
  <si>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</si>
  <si>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</si>
  <si>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</si>
  <si>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</si>
  <si>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</si>
  <si>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</si>
  <si>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</si>
  <si>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</si>
  <si>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</si>
  <si>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</si>
  <si>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</si>
  <si>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</si>
  <si>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</si>
  <si>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</si>
  <si>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</si>
  <si>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</si>
  <si>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</si>
  <si>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</si>
  <si>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</si>
  <si>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</si>
  <si>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</si>
  <si>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</si>
  <si>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</si>
  <si>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</si>
  <si>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</si>
  <si>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</si>
  <si>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</si>
  <si>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</si>
  <si>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</si>
  <si>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</si>
  <si>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</si>
  <si>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</si>
  <si>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</si>
  <si>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</si>
  <si>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</si>
  <si>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</si>
  <si>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</si>
  <si>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</si>
  <si>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</si>
  <si>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</si>
  <si>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</si>
  <si>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</si>
  <si>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</si>
  <si>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</si>
  <si>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</si>
  <si>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</si>
  <si>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</si>
  <si>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</si>
  <si>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</si>
  <si>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</si>
  <si>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</si>
  <si>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</si>
  <si>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</si>
  <si>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</si>
  <si>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</si>
  <si>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</si>
  <si>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</si>
  <si>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</si>
  <si>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</si>
  <si>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</si>
  <si>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</si>
  <si>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</si>
  <si>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</si>
  <si>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</si>
  <si>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</si>
  <si>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</si>
  <si>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</si>
  <si>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</si>
  <si>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</si>
  <si>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</si>
  <si>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</si>
  <si>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</si>
  <si>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</si>
  <si>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</si>
  <si>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</si>
  <si>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</si>
  <si>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</si>
  <si>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</si>
  <si>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</si>
  <si>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</si>
  <si>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</si>
  <si>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</si>
  <si>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</si>
  <si>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</si>
  <si>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</si>
  <si>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</si>
  <si>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</si>
  <si>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</si>
  <si>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</si>
  <si>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</si>
  <si>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</si>
  <si>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</si>
  <si>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</si>
  <si>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</si>
  <si>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</si>
  <si>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</si>
  <si>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</si>
  <si>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</si>
  <si>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</si>
  <si>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</si>
  <si>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</si>
  <si>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</si>
  <si>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</si>
  <si>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</si>
  <si>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</si>
  <si>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</si>
  <si>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</si>
  <si>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</si>
  <si>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</si>
  <si>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</si>
  <si>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</si>
  <si>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</si>
  <si>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</si>
  <si>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</si>
  <si>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</si>
  <si>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</si>
  <si>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</si>
  <si>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</si>
  <si>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</si>
  <si>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</si>
  <si>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</si>
  <si>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</si>
  <si>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</si>
  <si>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</si>
  <si>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</si>
  <si>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</si>
  <si>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</si>
  <si>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</si>
  <si>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</si>
  <si>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</si>
  <si>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</si>
  <si>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</si>
  <si>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</si>
  <si>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</si>
  <si>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</si>
  <si>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</si>
  <si>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</si>
  <si>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</si>
  <si>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</si>
  <si>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</si>
  <si>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</si>
  <si>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</si>
  <si>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</si>
  <si>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</si>
  <si>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</si>
  <si>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</si>
  <si>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</si>
  <si>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</si>
  <si>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</si>
  <si>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</si>
  <si>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</si>
  <si>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</si>
  <si>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</si>
  <si>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</si>
  <si>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</si>
  <si>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</si>
  <si>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</si>
  <si>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</si>
  <si>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</si>
  <si>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</si>
  <si>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</si>
  <si>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</si>
  <si>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</si>
  <si>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</si>
  <si>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</si>
  <si>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</si>
  <si>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</si>
  <si>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</si>
  <si>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</si>
  <si>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</si>
  <si>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</si>
  <si>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</si>
  <si>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</si>
  <si>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</si>
  <si>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</si>
  <si>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</si>
  <si>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</si>
  <si>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</si>
  <si>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</si>
  <si>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</si>
  <si>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</si>
  <si>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</si>
  <si>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</si>
  <si>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</si>
  <si>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</si>
  <si>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</si>
  <si>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</si>
  <si>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</si>
  <si>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</si>
  <si>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</si>
  <si>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</si>
  <si>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</si>
  <si>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</si>
  <si>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</si>
  <si>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</si>
  <si>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</si>
  <si>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</si>
  <si>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</si>
  <si>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</si>
  <si>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</si>
  <si>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</si>
  <si>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</si>
  <si>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</si>
  <si>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</si>
  <si>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</si>
  <si>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</si>
  <si>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</si>
  <si>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</si>
  <si>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</si>
  <si>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</si>
  <si>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</si>
  <si>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</si>
  <si>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</si>
  <si>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</si>
  <si>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</si>
  <si>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</si>
  <si>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</si>
  <si>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</si>
  <si>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</si>
  <si>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</si>
  <si>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</si>
  <si>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</si>
  <si>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</si>
  <si>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</si>
  <si>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</si>
  <si>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</si>
  <si>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</si>
  <si>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</si>
  <si>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</si>
  <si>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</si>
  <si>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</si>
  <si>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</si>
  <si>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</si>
  <si>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</si>
  <si>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</si>
  <si>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</si>
  <si>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</si>
  <si>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</si>
  <si>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</si>
  <si>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</si>
  <si>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</si>
  <si>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</si>
  <si>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</si>
  <si>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</si>
  <si>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</si>
  <si>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</si>
  <si>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</si>
  <si>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</si>
  <si>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</si>
  <si>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</si>
  <si>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</si>
  <si>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</si>
  <si>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</si>
  <si>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</si>
  <si>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</si>
  <si>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</si>
  <si>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</si>
  <si>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</si>
  <si>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</si>
  <si>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</si>
  <si>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</si>
  <si>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</si>
  <si>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</si>
  <si>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</si>
  <si>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</si>
  <si>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</si>
  <si>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</si>
  <si>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</si>
  <si>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</si>
  <si>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</si>
  <si>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</si>
  <si>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</si>
  <si>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</si>
  <si>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</si>
  <si>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</si>
  <si>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</si>
  <si>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</si>
  <si>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</si>
  <si>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</si>
  <si>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</si>
  <si>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</si>
  <si>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</si>
  <si>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</si>
  <si>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</si>
  <si>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</si>
  <si>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</si>
  <si>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</si>
  <si>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</si>
  <si>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</si>
  <si>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</si>
  <si>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</si>
  <si>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</si>
  <si>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</si>
  <si>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</si>
  <si>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</si>
  <si>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</si>
  <si>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</si>
  <si>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</si>
  <si>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</si>
  <si>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</si>
  <si>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</si>
  <si>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</si>
  <si>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</si>
  <si>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</si>
  <si>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</si>
  <si>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</si>
  <si>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</si>
  <si>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</si>
  <si>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</si>
  <si>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</si>
  <si>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</si>
  <si>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</si>
  <si>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</si>
  <si>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</si>
  <si>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</si>
  <si>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</si>
  <si>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</si>
  <si>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</si>
  <si>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</si>
  <si>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</si>
  <si>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</si>
  <si>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</si>
  <si>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</si>
  <si>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</si>
  <si>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</si>
  <si>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</si>
  <si>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</si>
  <si>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</si>
  <si>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</si>
  <si>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</si>
  <si>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</si>
  <si>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</si>
  <si>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</si>
  <si>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</si>
  <si>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</si>
  <si>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</si>
  <si>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</si>
  <si>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</si>
  <si>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</si>
  <si>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</si>
  <si>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</si>
  <si>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</si>
  <si>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</si>
  <si>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</si>
  <si>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</si>
  <si>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</si>
  <si>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</si>
  <si>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</si>
  <si>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</si>
  <si>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</si>
  <si>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</si>
  <si>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</si>
  <si>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</si>
  <si>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</si>
  <si>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</si>
  <si>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</si>
  <si>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</si>
  <si>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</si>
  <si>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</si>
  <si>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</si>
  <si>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</si>
  <si>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</si>
  <si>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</si>
  <si>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</si>
  <si>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</si>
  <si>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</si>
  <si>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</si>
  <si>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</si>
  <si>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</si>
  <si>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</si>
  <si>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</si>
  <si>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</si>
  <si>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</si>
  <si>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</si>
  <si>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</si>
  <si>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</si>
  <si>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</si>
  <si>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</si>
  <si>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</si>
  <si>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</si>
  <si>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</si>
  <si>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</si>
  <si>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</si>
  <si>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</si>
  <si>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</si>
  <si>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</si>
  <si>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</si>
  <si>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</si>
  <si>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</si>
  <si>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</si>
  <si>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</si>
  <si>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</si>
  <si>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</si>
  <si>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</si>
  <si>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</si>
  <si>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</si>
  <si>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</si>
  <si>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</si>
  <si>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</si>
  <si>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</si>
  <si>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</si>
  <si>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</si>
  <si>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</si>
  <si>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</si>
  <si>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</si>
  <si>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</si>
  <si>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</si>
  <si>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</si>
  <si>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</si>
  <si>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</si>
  <si>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</si>
  <si>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</si>
  <si>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</si>
  <si>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</si>
  <si>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</si>
  <si>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</si>
  <si>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</si>
  <si>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</si>
  <si>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</si>
  <si>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</si>
  <si>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</si>
  <si>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</si>
  <si>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</si>
  <si>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</si>
  <si>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</si>
  <si>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</si>
  <si>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</si>
  <si>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</si>
  <si>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</si>
  <si>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</si>
  <si>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</si>
  <si>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</si>
  <si>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</si>
  <si>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</si>
  <si>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</si>
  <si>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</si>
  <si>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</si>
  <si>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</si>
  <si>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</si>
  <si>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</si>
  <si>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</si>
  <si>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</si>
  <si>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</si>
  <si>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</si>
  <si>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</si>
  <si>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</si>
  <si>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</si>
  <si>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</si>
  <si>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</si>
  <si>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</si>
  <si>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</si>
  <si>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</si>
  <si>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</si>
  <si>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</si>
  <si>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</si>
  <si>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</si>
  <si>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</si>
  <si>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</si>
  <si>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</si>
  <si>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</si>
  <si>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</si>
  <si>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</si>
  <si>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</si>
  <si>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</si>
  <si>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</si>
  <si>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</si>
  <si>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</si>
  <si>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</si>
  <si>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</si>
  <si>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</si>
  <si>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</si>
  <si>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</si>
  <si>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</si>
  <si>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</si>
  <si>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</si>
  <si>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</si>
  <si>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</si>
  <si>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</si>
  <si>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</si>
  <si>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</si>
  <si>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</si>
  <si>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</si>
  <si>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</si>
  <si>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</si>
  <si>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</si>
  <si>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</si>
  <si>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</si>
  <si>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</si>
  <si>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</si>
  <si>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</si>
  <si>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</si>
  <si>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</si>
  <si>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</si>
  <si>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</si>
  <si>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</si>
  <si>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</si>
  <si>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</si>
  <si>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</si>
  <si>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</si>
  <si>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</si>
  <si>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</si>
  <si>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</si>
  <si>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</si>
  <si>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</si>
  <si>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</si>
  <si>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</si>
  <si>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</si>
  <si>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</si>
  <si>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</si>
  <si>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</si>
  <si>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</si>
  <si>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</si>
  <si>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</si>
  <si>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</si>
  <si>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</si>
  <si>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</si>
  <si>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</si>
  <si>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</si>
  <si>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</si>
  <si>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</si>
  <si>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</si>
  <si>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</si>
  <si>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</si>
  <si>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</si>
  <si>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</si>
  <si>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</si>
  <si>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</si>
  <si>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</si>
  <si>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</si>
  <si>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</si>
  <si>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</si>
  <si>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</si>
  <si>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</si>
  <si>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</si>
  <si>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</si>
  <si>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</si>
  <si>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</si>
  <si>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</si>
  <si>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</si>
  <si>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</si>
  <si>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</si>
  <si>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</si>
  <si>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</si>
  <si>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</si>
  <si>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</si>
  <si>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</si>
  <si>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</si>
  <si>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</si>
  <si>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</si>
  <si>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</si>
  <si>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</si>
  <si>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</si>
  <si>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</si>
  <si>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</si>
  <si>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</si>
  <si>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</si>
  <si>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</si>
  <si>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</si>
  <si>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</si>
  <si>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</si>
  <si>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</si>
  <si>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</si>
  <si>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</si>
  <si>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</si>
  <si>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</si>
  <si>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</si>
  <si>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</si>
  <si>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</si>
  <si>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</si>
  <si>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</si>
  <si>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</si>
  <si>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</si>
  <si>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</si>
  <si>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</si>
  <si>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</si>
  <si>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</si>
  <si>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</si>
  <si>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</si>
  <si>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</si>
  <si>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</si>
  <si>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</si>
  <si>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</si>
  <si>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</si>
  <si>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</si>
  <si>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</si>
  <si>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</si>
  <si>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</si>
  <si>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</si>
  <si>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</si>
  <si>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</si>
  <si>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</si>
  <si>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</si>
  <si>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</si>
  <si>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</si>
  <si>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</si>
  <si>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</si>
  <si>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</si>
  <si>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</si>
  <si>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</si>
  <si>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</si>
  <si>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</si>
  <si>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</si>
  <si>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</si>
  <si>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</si>
  <si>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</si>
  <si>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</si>
  <si>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</si>
  <si>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</si>
  <si>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</si>
  <si>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</si>
  <si>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</si>
  <si>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</si>
  <si>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</si>
  <si>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</si>
  <si>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</si>
  <si>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</si>
  <si>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</si>
  <si>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</si>
  <si>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</si>
  <si>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</si>
  <si>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</si>
  <si>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</si>
  <si>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</si>
  <si>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</si>
  <si>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</si>
  <si>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</si>
  <si>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</si>
  <si>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</si>
  <si>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</si>
  <si>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</si>
  <si>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</si>
  <si>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</si>
  <si>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</si>
  <si>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</si>
  <si>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</si>
  <si>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</si>
  <si>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</si>
  <si>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</si>
  <si>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</si>
  <si>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</si>
  <si>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</si>
  <si>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</si>
  <si>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</si>
  <si>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</si>
  <si>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</si>
  <si>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</si>
  <si>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</si>
  <si>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</si>
  <si>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</si>
  <si>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</si>
  <si>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</si>
  <si>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</si>
  <si>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</si>
  <si>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</si>
  <si>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</si>
  <si>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</si>
  <si>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</si>
  <si>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</si>
  <si>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</si>
  <si>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</si>
  <si>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</si>
  <si>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</si>
  <si>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</si>
  <si>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</si>
  <si>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</si>
  <si>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</si>
  <si>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</si>
  <si>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</si>
  <si>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</si>
  <si>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</si>
  <si>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</si>
  <si>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</si>
  <si>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</si>
  <si>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</si>
  <si>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</si>
  <si>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</si>
  <si>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</si>
  <si>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</si>
  <si>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</si>
  <si>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</si>
  <si>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</si>
  <si>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</si>
  <si>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</si>
  <si>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</si>
  <si>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</si>
  <si>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</si>
  <si>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</si>
  <si>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</si>
  <si>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</si>
  <si>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</si>
  <si>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</si>
  <si>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</si>
  <si>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</si>
  <si>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</si>
  <si>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</si>
  <si>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</si>
  <si>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</si>
  <si>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</si>
  <si>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</si>
  <si>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</si>
  <si>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</si>
  <si>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</si>
  <si>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</si>
  <si>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</si>
  <si>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</si>
  <si>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</si>
  <si>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</si>
  <si>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</si>
  <si>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</si>
  <si>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</si>
  <si>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</si>
  <si>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</si>
  <si>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</si>
  <si>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</si>
  <si>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</si>
  <si>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</si>
  <si>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</si>
  <si>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</si>
  <si>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</si>
  <si>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</si>
  <si>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</si>
  <si>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</si>
  <si>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</si>
  <si>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</si>
  <si>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</si>
  <si>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</si>
  <si>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</si>
  <si>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</si>
  <si>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</si>
  <si>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</si>
  <si>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</si>
  <si>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</si>
  <si>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</si>
  <si>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</si>
  <si>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</si>
  <si>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</si>
  <si>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</si>
  <si>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</si>
  <si>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</si>
  <si>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</si>
  <si>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</si>
  <si>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</si>
  <si>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</si>
  <si>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</si>
  <si>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</si>
  <si>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</si>
  <si>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</si>
  <si>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</si>
  <si>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</si>
  <si>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</si>
  <si>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</si>
  <si>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</si>
  <si>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</si>
  <si>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</si>
  <si>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</si>
  <si>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</si>
  <si>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</si>
  <si>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</si>
  <si>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</si>
  <si>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</si>
  <si>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</si>
  <si>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</si>
  <si>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</si>
  <si>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</si>
  <si>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</si>
  <si>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</si>
  <si>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</si>
  <si>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</si>
  <si>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</si>
  <si>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</si>
  <si>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</si>
  <si>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</si>
  <si>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</si>
  <si>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</si>
  <si>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</si>
  <si>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</si>
  <si>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</si>
  <si>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</si>
  <si>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</si>
  <si>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</si>
  <si>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</si>
  <si>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</si>
  <si>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</si>
  <si>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</si>
  <si>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</si>
  <si>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</si>
  <si>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</si>
  <si>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</si>
  <si>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</si>
  <si>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</si>
  <si>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</si>
  <si>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</si>
  <si>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</si>
  <si>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</si>
  <si>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</si>
  <si>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</si>
  <si>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</si>
  <si>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</si>
  <si>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</si>
  <si>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</si>
  <si>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</si>
  <si>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</si>
  <si>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</si>
  <si>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</si>
  <si>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</si>
  <si>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</si>
  <si>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</si>
  <si>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</si>
  <si>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</si>
  <si>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</si>
  <si>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</si>
  <si>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</si>
  <si>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</si>
  <si>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</si>
  <si>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</si>
  <si>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</si>
  <si>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</si>
  <si>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</si>
  <si>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</si>
  <si>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</si>
  <si>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</si>
  <si>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</si>
  <si>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</si>
  <si>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</si>
  <si>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</si>
  <si>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</si>
  <si>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</si>
  <si>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</si>
  <si>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</si>
  <si>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</si>
  <si>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</si>
  <si>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</si>
  <si>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</si>
  <si>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</si>
  <si>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</si>
  <si>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</si>
  <si>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</si>
  <si>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</si>
  <si>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</si>
  <si>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</si>
  <si>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</si>
  <si>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</si>
  <si>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</si>
  <si>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</si>
  <si>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</si>
  <si>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</si>
  <si>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</si>
  <si>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</si>
  <si>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</si>
  <si>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</si>
  <si>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</si>
  <si>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</si>
  <si>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</si>
  <si>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</si>
  <si>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</si>
  <si>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</si>
  <si>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</si>
  <si>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</si>
  <si>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</si>
  <si>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</si>
  <si>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</si>
  <si>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</si>
  <si>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</si>
  <si>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</si>
  <si>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</si>
  <si>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</si>
  <si>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</si>
  <si>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</si>
  <si>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</si>
  <si>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</si>
  <si>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</si>
  <si>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</si>
  <si>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</si>
  <si>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</si>
  <si>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</si>
  <si>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</si>
  <si>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</si>
  <si>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</si>
  <si>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</si>
  <si>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</si>
  <si>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</si>
  <si>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</si>
  <si>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</si>
  <si>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</si>
  <si>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</si>
  <si>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</si>
  <si>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</si>
  <si>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</si>
  <si>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</si>
  <si>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</si>
  <si>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</si>
  <si>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</si>
  <si>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</si>
  <si>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</si>
  <si>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</si>
  <si>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</si>
  <si>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</si>
  <si>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</si>
  <si>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</si>
  <si>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</si>
  <si>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</si>
  <si>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</si>
  <si>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</si>
  <si>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</si>
  <si>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</si>
  <si>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</si>
  <si>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</si>
  <si>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</si>
  <si>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</si>
  <si>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</si>
  <si>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</si>
  <si>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</si>
  <si>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</si>
  <si>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</si>
  <si>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</si>
  <si>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</si>
  <si>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</si>
  <si>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</si>
  <si>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</si>
  <si>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</si>
  <si>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</si>
  <si>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</si>
  <si>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</si>
  <si>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</si>
  <si>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</si>
  <si>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</si>
  <si>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</si>
  <si>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</si>
  <si>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</si>
  <si>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</si>
  <si>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</si>
  <si>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</si>
  <si>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</si>
  <si>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</si>
  <si>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</si>
  <si>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</si>
  <si>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</si>
  <si>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</si>
  <si>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</si>
  <si>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</si>
  <si>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</si>
  <si>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</si>
  <si>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</si>
  <si>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</si>
  <si>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</si>
  <si>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</si>
  <si>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</si>
  <si>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</si>
  <si>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</si>
  <si>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</si>
  <si>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</si>
  <si>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</si>
  <si>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</si>
  <si>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</si>
  <si>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</si>
  <si>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</si>
  <si>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</si>
  <si>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</si>
  <si>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</si>
  <si>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</si>
  <si>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</si>
  <si>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</si>
  <si>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</si>
  <si>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</si>
  <si>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</si>
  <si>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</si>
  <si>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</si>
  <si>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</si>
  <si>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</si>
  <si>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</si>
  <si>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</si>
  <si>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</si>
  <si>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</si>
  <si>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</si>
  <si>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</si>
  <si>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</si>
  <si>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</si>
  <si>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</si>
  <si>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</si>
  <si>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</si>
  <si>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</si>
  <si>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</si>
  <si>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</si>
  <si>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</si>
  <si>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</si>
  <si>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</si>
  <si>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</si>
  <si>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</si>
  <si>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</si>
  <si>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</si>
  <si>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</si>
  <si>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</si>
  <si>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</si>
  <si>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</si>
  <si>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</si>
  <si>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</si>
  <si>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</si>
  <si>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</si>
  <si>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</si>
  <si>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</si>
  <si>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</si>
  <si>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</si>
  <si>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</si>
  <si>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</si>
  <si>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</si>
  <si>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</si>
  <si>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</si>
  <si>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</si>
  <si>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</si>
  <si>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</si>
  <si>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</si>
  <si>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</si>
  <si>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</si>
  <si>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</si>
  <si>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</si>
  <si>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</si>
  <si>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</si>
  <si>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</si>
  <si>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</si>
  <si>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</si>
  <si>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</si>
  <si>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</si>
  <si>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</si>
  <si>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</si>
  <si>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</si>
  <si>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</si>
  <si>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</si>
  <si>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</si>
  <si>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</si>
  <si>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</si>
  <si>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</si>
  <si>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</si>
  <si>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</si>
  <si>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</si>
  <si>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</si>
  <si>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</si>
  <si>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</si>
  <si>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</si>
  <si>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</si>
  <si>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</si>
  <si>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</si>
  <si>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</si>
  <si>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</si>
  <si>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</si>
  <si>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</si>
  <si>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</si>
  <si>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</si>
  <si>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</si>
  <si>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</si>
  <si>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</si>
  <si>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</si>
  <si>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</si>
  <si>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</si>
  <si>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</si>
  <si>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</si>
  <si>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</si>
  <si>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</si>
  <si>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</si>
  <si>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</si>
  <si>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</si>
  <si>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</si>
  <si>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</si>
  <si>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</si>
  <si>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</si>
  <si>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</si>
  <si>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</si>
  <si>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</si>
  <si>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</si>
  <si>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</si>
  <si>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</si>
  <si>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</si>
  <si>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</si>
  <si>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</si>
  <si>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</si>
  <si>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</si>
  <si>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</si>
  <si>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</si>
  <si>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</si>
  <si>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</si>
  <si>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</si>
  <si>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</si>
  <si>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</si>
  <si>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</si>
  <si>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</si>
  <si>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</si>
  <si>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</si>
  <si>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</si>
  <si>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</si>
  <si>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</si>
  <si>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</si>
  <si>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</si>
  <si>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</si>
  <si>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</si>
  <si>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</si>
  <si>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</si>
  <si>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</si>
  <si>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</si>
  <si>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</si>
  <si>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</si>
  <si>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</si>
  <si>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</si>
  <si>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</si>
  <si>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</si>
  <si>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</si>
  <si>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</si>
  <si>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</si>
  <si>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</si>
  <si>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</si>
  <si>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</si>
  <si>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</si>
  <si>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</si>
  <si>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</si>
  <si>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</si>
  <si>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</si>
  <si>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</si>
  <si>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</si>
  <si>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</si>
  <si>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</si>
  <si>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</si>
  <si>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</si>
  <si>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</si>
  <si>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</si>
  <si>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</si>
  <si>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</si>
  <si>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</si>
  <si>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</si>
  <si>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</si>
  <si>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</si>
  <si>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</si>
  <si>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</si>
  <si>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</si>
  <si>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</si>
  <si>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</si>
  <si>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</si>
  <si>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</si>
  <si>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</si>
  <si>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</si>
  <si>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</si>
  <si>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</si>
  <si>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</si>
  <si>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</si>
  <si>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</si>
  <si>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</si>
  <si>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</si>
  <si>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</si>
  <si>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</si>
  <si>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</si>
  <si>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</si>
  <si>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</si>
  <si>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</si>
  <si>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</si>
  <si>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</si>
  <si>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</si>
  <si>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</si>
  <si>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</si>
  <si>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</si>
  <si>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</si>
  <si>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</si>
  <si>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</si>
  <si>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</si>
  <si>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</si>
  <si>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</si>
  <si>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</si>
  <si>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</si>
  <si>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</si>
  <si>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</si>
  <si>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</si>
  <si>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</si>
  <si>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</si>
  <si>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</si>
  <si>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</si>
  <si>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</si>
  <si>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</si>
  <si>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</si>
  <si>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</si>
  <si>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</si>
  <si>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</si>
  <si>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</si>
  <si>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</si>
  <si>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</si>
  <si>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</si>
  <si>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</si>
  <si>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</si>
  <si>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</si>
  <si>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</si>
  <si>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</si>
  <si>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</si>
  <si>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</si>
  <si>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</si>
  <si>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</si>
  <si>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</si>
  <si>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</si>
  <si>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</si>
  <si>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</si>
  <si>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</si>
  <si>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</si>
  <si>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</si>
  <si>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</si>
  <si>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</si>
  <si>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</si>
  <si>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</si>
  <si>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</si>
  <si>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</si>
  <si>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</si>
  <si>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</si>
  <si>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</si>
  <si>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</si>
  <si>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</si>
  <si>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</si>
  <si>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</si>
  <si>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</si>
  <si>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</si>
  <si>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</si>
  <si>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</si>
  <si>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</si>
  <si>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</si>
  <si>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</si>
  <si>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</si>
  <si>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</si>
  <si>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</si>
  <si>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</si>
  <si>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</si>
  <si>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</si>
  <si>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</si>
  <si>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</si>
  <si>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</si>
  <si>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</si>
  <si>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</si>
  <si>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</si>
  <si>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</si>
  <si>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</si>
  <si>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</si>
  <si>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</si>
  <si>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</si>
  <si>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</si>
  <si>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</si>
  <si>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</si>
  <si>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</si>
  <si>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</si>
  <si>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</si>
  <si>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</si>
  <si>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</si>
  <si>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</si>
  <si>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</si>
  <si>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</si>
  <si>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</si>
  <si>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</si>
  <si>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</si>
  <si>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</si>
  <si>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</si>
  <si>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</si>
  <si>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</si>
  <si>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</si>
  <si>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</si>
  <si>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</si>
  <si>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</si>
  <si>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</si>
  <si>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</si>
  <si>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</si>
  <si>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</si>
  <si>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</si>
  <si>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</si>
  <si>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</si>
  <si>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</si>
  <si>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</si>
  <si>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</si>
  <si>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</si>
  <si>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</si>
  <si>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</si>
  <si>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</si>
  <si>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</si>
  <si>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</si>
  <si>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</si>
  <si>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</si>
  <si>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</si>
  <si>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</si>
  <si>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</si>
  <si>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</si>
  <si>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</si>
  <si>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</si>
  <si>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</si>
  <si>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</si>
  <si>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</si>
  <si>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</si>
  <si>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</si>
  <si>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</si>
  <si>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</si>
  <si>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</si>
  <si>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</si>
  <si>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</si>
  <si>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</si>
  <si>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</si>
  <si>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</si>
  <si>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</si>
  <si>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</si>
  <si>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</si>
  <si>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</si>
  <si>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</si>
  <si>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</si>
  <si>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</si>
  <si>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</si>
  <si>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</si>
  <si>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</si>
  <si>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</si>
  <si>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</si>
  <si>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</si>
  <si>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</si>
  <si>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</si>
  <si>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</si>
  <si>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</si>
  <si>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</si>
  <si>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</si>
  <si>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</si>
  <si>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</si>
  <si>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</si>
  <si>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</si>
  <si>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</si>
  <si>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</si>
  <si>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</si>
  <si>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</si>
  <si>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</si>
  <si>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</si>
  <si>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</si>
  <si>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</si>
  <si>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</si>
  <si>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</si>
  <si>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</si>
  <si>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</si>
  <si>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</si>
  <si>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</si>
  <si>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</si>
  <si>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</si>
  <si>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</si>
  <si>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</si>
  <si>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</si>
  <si>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</si>
  <si>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</si>
  <si>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</si>
  <si>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</si>
  <si>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</si>
  <si>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</si>
  <si>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</si>
  <si>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</si>
  <si>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</si>
  <si>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</si>
  <si>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</si>
  <si>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</si>
  <si>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</si>
  <si>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</si>
  <si>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</si>
  <si>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</si>
  <si>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</si>
  <si>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</si>
  <si>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</si>
  <si>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</si>
  <si>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</si>
  <si>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</si>
  <si>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</si>
  <si>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</si>
  <si>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</si>
  <si>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</si>
  <si>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</si>
  <si>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</si>
  <si>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</si>
  <si>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</si>
  <si>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</si>
  <si>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</si>
  <si>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</si>
  <si>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</si>
  <si>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</si>
  <si>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</si>
  <si>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</si>
  <si>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</si>
  <si>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</si>
  <si>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</si>
  <si>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</si>
  <si>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</si>
  <si>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</si>
  <si>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</si>
  <si>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</si>
  <si>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</si>
  <si>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</si>
  <si>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</si>
  <si>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</si>
  <si>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</si>
  <si>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</si>
  <si>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</si>
  <si>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</si>
  <si>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</si>
  <si>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</si>
  <si>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</si>
  <si>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</si>
  <si>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</si>
  <si>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</si>
  <si>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</si>
  <si>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</si>
  <si>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</si>
  <si>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</si>
  <si>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</si>
  <si>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</si>
  <si>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</si>
  <si>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</si>
  <si>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</si>
  <si>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</si>
  <si>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</si>
  <si>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</si>
  <si>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</si>
  <si>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</si>
  <si>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</si>
  <si>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</si>
  <si>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</si>
  <si>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</si>
  <si>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</si>
  <si>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</si>
  <si>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</si>
  <si>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</si>
  <si>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</si>
  <si>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</si>
  <si>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</si>
  <si>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</si>
  <si>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</si>
  <si>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</si>
  <si>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</si>
  <si>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</si>
  <si>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</si>
  <si>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</si>
  <si>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</si>
  <si>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</si>
  <si>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</si>
  <si>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</si>
  <si>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</si>
  <si>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</si>
  <si>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</si>
  <si>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</si>
  <si>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</si>
  <si>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</si>
  <si>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</si>
  <si>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</si>
  <si>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</si>
  <si>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</si>
  <si>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</si>
  <si>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</si>
  <si>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</si>
  <si>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</si>
  <si>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</si>
  <si>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</si>
  <si>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</si>
  <si>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</si>
  <si>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</si>
  <si>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</si>
  <si>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</si>
  <si>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</si>
  <si>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</si>
  <si>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</si>
  <si>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</si>
  <si>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</si>
  <si>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</si>
  <si>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</si>
  <si>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</si>
  <si>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</si>
  <si>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</si>
  <si>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</si>
  <si>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</si>
  <si>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</si>
  <si>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</si>
  <si>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</si>
  <si>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</si>
  <si>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</si>
  <si>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</si>
  <si>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</si>
  <si>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</si>
  <si>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</si>
  <si>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</si>
  <si>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</si>
  <si>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</si>
  <si>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</si>
  <si>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</si>
  <si>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</si>
  <si>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</si>
  <si>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</si>
  <si>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</si>
  <si>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</si>
  <si>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</si>
  <si>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</si>
  <si>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</si>
  <si>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</si>
  <si>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</si>
  <si>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</si>
  <si>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</si>
  <si>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</si>
  <si>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</si>
  <si>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</si>
  <si>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</si>
  <si>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</si>
  <si>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</si>
  <si>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</si>
  <si>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</si>
  <si>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</si>
  <si>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</si>
  <si>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</si>
  <si>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</si>
  <si>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</si>
  <si>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</si>
  <si>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</si>
  <si>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</si>
  <si>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</si>
  <si>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</si>
  <si>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</si>
  <si>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</si>
  <si>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</si>
  <si>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</si>
  <si>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</si>
  <si>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</si>
  <si>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</si>
  <si>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</si>
  <si>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</si>
  <si>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</si>
  <si>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</si>
  <si>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</si>
  <si>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</si>
  <si>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</si>
  <si>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</si>
  <si>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</si>
  <si>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</si>
  <si>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</si>
  <si>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</si>
  <si>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</si>
  <si>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</si>
  <si>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</si>
  <si>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</si>
  <si>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</si>
  <si>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</si>
  <si>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</si>
  <si>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</si>
  <si>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</si>
  <si>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</si>
  <si>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</si>
  <si>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</si>
  <si>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</si>
  <si>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</si>
  <si>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</si>
  <si>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</si>
  <si>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</si>
  <si>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</si>
  <si>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</si>
  <si>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</si>
  <si>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</si>
  <si>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</si>
  <si>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</si>
  <si>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</si>
  <si>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</si>
  <si>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</si>
  <si>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</si>
  <si>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</si>
  <si>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</si>
  <si>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</si>
  <si>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</si>
  <si>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</si>
  <si>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</si>
  <si>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</si>
  <si>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</si>
  <si>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</si>
  <si>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</si>
  <si>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</si>
  <si>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</si>
  <si>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</si>
  <si>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</si>
  <si>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</si>
  <si>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</si>
  <si>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</si>
  <si>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</si>
  <si>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</si>
  <si>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</si>
  <si>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</si>
  <si>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</si>
  <si>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</si>
  <si>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</si>
  <si>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</si>
  <si>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</si>
  <si>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</si>
  <si>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</si>
  <si>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</si>
  <si>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</si>
  <si>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</si>
  <si>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</si>
  <si>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</si>
  <si>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</si>
  <si>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</si>
  <si>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</si>
  <si>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</si>
  <si>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</si>
  <si>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</si>
  <si>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</si>
  <si>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</si>
  <si>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</si>
  <si>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</si>
  <si>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</si>
  <si>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</si>
  <si>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</si>
  <si>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</si>
  <si>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</si>
  <si>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</si>
  <si>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</si>
  <si>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</si>
  <si>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</si>
  <si>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</si>
  <si>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</si>
  <si>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</si>
  <si>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</si>
  <si>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</si>
  <si>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</si>
  <si>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</si>
  <si>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</si>
  <si>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</si>
  <si>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</si>
  <si>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</si>
  <si>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</si>
  <si>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</si>
  <si>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</si>
  <si>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</si>
  <si>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</si>
  <si>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</si>
  <si>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</si>
  <si>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</si>
  <si>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</si>
  <si>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</si>
  <si>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</si>
  <si>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</si>
  <si>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</si>
  <si>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</si>
  <si>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</si>
  <si>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</si>
  <si>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</si>
  <si>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</si>
  <si>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</si>
  <si>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</si>
  <si>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</si>
  <si>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</si>
  <si>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</si>
  <si>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</si>
  <si>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</si>
  <si>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</si>
  <si>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</si>
  <si>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</si>
  <si>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</si>
  <si>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</si>
  <si>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</si>
  <si>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</si>
  <si>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</si>
  <si>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</si>
  <si>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</si>
  <si>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</si>
  <si>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</si>
  <si>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</si>
  <si>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</si>
  <si>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</si>
  <si>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</si>
  <si>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</si>
  <si>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</si>
  <si>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</si>
  <si>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</si>
  <si>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</si>
  <si>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</si>
  <si>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</si>
  <si>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</si>
  <si>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</si>
  <si>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</si>
  <si>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</si>
  <si>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</si>
  <si>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</si>
  <si>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</si>
  <si>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</si>
  <si>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</si>
  <si>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</si>
  <si>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</si>
  <si>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</si>
  <si>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</si>
  <si>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</si>
  <si>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</si>
  <si>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</si>
  <si>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</si>
  <si>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</si>
  <si>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</si>
  <si>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</si>
  <si>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</si>
  <si>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</si>
  <si>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</si>
  <si>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</si>
  <si>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</si>
  <si>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</si>
  <si>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</si>
  <si>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</si>
  <si>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</si>
  <si>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</si>
  <si>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</si>
  <si>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</si>
  <si>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</si>
  <si>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</si>
  <si>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</si>
  <si>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</si>
  <si>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</si>
  <si>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</si>
  <si>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</si>
  <si>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</si>
  <si>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</si>
  <si>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</si>
  <si>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</si>
  <si>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</si>
  <si>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</si>
  <si>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</si>
  <si>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</si>
  <si>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</si>
  <si>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</si>
  <si>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</si>
  <si>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</si>
  <si>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</si>
  <si>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</si>
  <si>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</si>
  <si>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</si>
  <si>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</si>
  <si>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</si>
  <si>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</si>
  <si>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</si>
  <si>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</si>
  <si>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</si>
  <si>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</si>
  <si>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</si>
  <si>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</si>
  <si>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</si>
  <si>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</si>
  <si>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</si>
  <si>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</si>
  <si>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</si>
  <si>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</si>
  <si>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</si>
  <si>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</si>
  <si>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</si>
  <si>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</si>
  <si>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</si>
  <si>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</si>
  <si>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</si>
  <si>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</si>
  <si>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</si>
  <si>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</si>
  <si>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</si>
  <si>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</si>
  <si>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</si>
  <si>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</si>
  <si>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</si>
  <si>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</si>
  <si>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</si>
  <si>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</si>
  <si>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</si>
  <si>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</si>
  <si>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</si>
  <si>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</si>
  <si>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</si>
  <si>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</si>
  <si>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</si>
  <si>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</si>
  <si>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</si>
  <si>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</si>
  <si>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</si>
  <si>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</si>
  <si>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</si>
  <si>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</si>
  <si>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</si>
  <si>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</si>
  <si>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</si>
  <si>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</si>
  <si>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</si>
  <si>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</si>
  <si>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</si>
  <si>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</si>
  <si>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</si>
  <si>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</si>
  <si>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</si>
  <si>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</si>
  <si>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</si>
  <si>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</si>
  <si>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</si>
  <si>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</si>
  <si>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</si>
  <si>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</si>
  <si>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</si>
  <si>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</si>
  <si>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</si>
  <si>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</si>
  <si>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</si>
  <si>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</si>
  <si>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</si>
  <si>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</si>
  <si>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</si>
  <si>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</si>
  <si>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</si>
  <si>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</si>
  <si>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</si>
  <si>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</si>
  <si>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</si>
  <si>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</si>
  <si>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</si>
  <si>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</si>
  <si>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</si>
  <si>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</si>
  <si>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</si>
  <si>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</si>
  <si>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</si>
  <si>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</si>
  <si>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</si>
  <si>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</si>
  <si>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</si>
  <si>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</si>
  <si>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</si>
  <si>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</si>
  <si>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</si>
  <si>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</si>
  <si>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</si>
  <si>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</si>
  <si>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</si>
  <si>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</si>
  <si>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</si>
  <si>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</si>
  <si>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</si>
  <si>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</si>
  <si>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</si>
  <si>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</si>
  <si>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</si>
  <si>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</si>
  <si>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</si>
  <si>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</si>
  <si>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</si>
  <si>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</si>
  <si>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</si>
  <si>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</si>
  <si>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</si>
  <si>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</si>
  <si>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</si>
  <si>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</si>
  <si>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</si>
  <si>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</si>
  <si>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</si>
  <si>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</si>
  <si>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</si>
  <si>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</si>
  <si>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</si>
  <si>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</si>
  <si>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</si>
  <si>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</si>
  <si>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</si>
  <si>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</si>
  <si>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</si>
  <si>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</si>
  <si>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</si>
  <si>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</si>
  <si>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</si>
  <si>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</si>
  <si>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</si>
  <si>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</si>
  <si>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</si>
  <si>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</si>
  <si>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</si>
  <si>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</si>
  <si>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</si>
  <si>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</si>
  <si>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</si>
  <si>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</si>
  <si>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</si>
  <si>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</si>
  <si>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</si>
  <si>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</si>
  <si>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</si>
  <si>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</si>
  <si>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</si>
  <si>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</si>
  <si>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</si>
  <si>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</si>
  <si>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</si>
  <si>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</si>
  <si>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</si>
  <si>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</si>
  <si>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</si>
  <si>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</si>
  <si>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</si>
  <si>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</si>
  <si>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</si>
  <si>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</si>
  <si>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</si>
  <si>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</si>
  <si>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</si>
  <si>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</si>
  <si>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</si>
  <si>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</si>
  <si>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</si>
  <si>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</si>
  <si>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</si>
  <si>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</si>
  <si>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</si>
  <si>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</si>
  <si>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</si>
  <si>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</si>
  <si>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</si>
  <si>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</si>
  <si>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</si>
  <si>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</si>
  <si>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</si>
  <si>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</si>
  <si>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</si>
  <si>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</si>
  <si>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</si>
  <si>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</si>
  <si>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</si>
  <si>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</si>
  <si>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</si>
  <si>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</si>
  <si>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</si>
  <si>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</si>
  <si>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</si>
  <si>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</si>
  <si>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</si>
  <si>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</si>
  <si>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</si>
  <si>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</si>
  <si>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</si>
  <si>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</si>
  <si>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</si>
  <si>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</si>
  <si>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</si>
  <si>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</si>
  <si>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</si>
  <si>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</si>
  <si>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</si>
  <si>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</si>
  <si>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</si>
  <si>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</si>
  <si>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</si>
  <si>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</si>
  <si>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</si>
  <si>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</si>
  <si>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</si>
  <si>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</si>
  <si>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</si>
  <si>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</si>
  <si>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</si>
  <si>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</si>
  <si>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</si>
  <si>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</si>
  <si>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</si>
  <si>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</si>
  <si>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</si>
  <si>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</si>
  <si>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</si>
  <si>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</si>
  <si>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</si>
  <si>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</si>
  <si>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</si>
  <si>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</si>
  <si>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</si>
  <si>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</si>
  <si>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</si>
  <si>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</si>
  <si>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</si>
  <si>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</si>
  <si>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</si>
  <si>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</si>
  <si>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</si>
  <si>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</si>
  <si>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</si>
  <si>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</si>
  <si>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</si>
  <si>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</si>
  <si>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</si>
  <si>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</si>
  <si>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</si>
  <si>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</si>
  <si>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</si>
  <si>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</si>
  <si>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</si>
  <si>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</si>
  <si>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</si>
  <si>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</si>
  <si>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</si>
  <si>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</si>
  <si>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</si>
  <si>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</si>
  <si>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</si>
  <si>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</si>
  <si>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</si>
  <si>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</si>
  <si>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</si>
  <si>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</si>
  <si>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</si>
  <si>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</si>
  <si>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</si>
  <si>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</si>
  <si>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</si>
  <si>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</si>
  <si>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</si>
  <si>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</si>
  <si>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</si>
  <si>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</si>
  <si>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</si>
  <si>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</si>
  <si>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</si>
  <si>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</si>
  <si>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</si>
  <si>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</si>
  <si>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</si>
  <si>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</si>
  <si>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</si>
  <si>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</si>
  <si>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</si>
  <si>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</si>
  <si>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</si>
  <si>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</si>
  <si>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</si>
  <si>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</si>
  <si>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</si>
  <si>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</si>
  <si>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</si>
  <si>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</si>
  <si>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</si>
  <si>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</si>
  <si>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</si>
  <si>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</si>
  <si>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</si>
  <si>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</si>
  <si>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</si>
  <si>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</si>
  <si>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</si>
  <si>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</si>
  <si>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</si>
  <si>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</si>
  <si>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</si>
  <si>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</si>
  <si>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</si>
  <si>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</si>
  <si>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</si>
  <si>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</si>
  <si>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</si>
  <si>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</si>
  <si>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</si>
  <si>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</si>
  <si>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</si>
  <si>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</si>
  <si>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</si>
  <si>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</si>
  <si>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</si>
  <si>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</si>
  <si>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</si>
  <si>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</si>
  <si>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</si>
  <si>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</si>
  <si>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</si>
  <si>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</si>
  <si>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</si>
  <si>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</si>
  <si>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</si>
  <si>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</si>
  <si>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</si>
  <si>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</si>
  <si>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</si>
  <si>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</si>
  <si>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</si>
  <si>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</si>
  <si>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</si>
  <si>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</si>
  <si>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</si>
  <si>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</si>
  <si>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</si>
  <si>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</si>
  <si>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</si>
  <si>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</si>
  <si>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</si>
  <si>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</si>
  <si>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</si>
  <si>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</si>
  <si>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</si>
  <si>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</si>
  <si>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</si>
  <si>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</si>
  <si>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</si>
  <si>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</si>
  <si>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</si>
  <si>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</si>
  <si>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</si>
  <si>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</si>
  <si>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</si>
  <si>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</si>
  <si>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</si>
  <si>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</si>
  <si>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</si>
  <si>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</si>
  <si>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</si>
  <si>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</si>
  <si>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</si>
  <si>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</si>
  <si>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</si>
  <si>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</si>
  <si>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</si>
  <si>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</si>
  <si>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</si>
  <si>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</si>
  <si>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</si>
  <si>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</si>
  <si>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</si>
  <si>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</si>
  <si>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</si>
  <si>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</si>
  <si>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</si>
  <si>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</si>
  <si>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</si>
  <si>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</si>
  <si>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</si>
  <si>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</si>
  <si>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</si>
  <si>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</si>
  <si>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</si>
  <si>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</si>
  <si>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</si>
  <si>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</si>
  <si>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</si>
  <si>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</si>
  <si>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</si>
  <si>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</si>
  <si>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</si>
  <si>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</si>
  <si>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</si>
  <si>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</si>
  <si>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</si>
  <si>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</si>
  <si>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</si>
  <si>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</si>
  <si>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</si>
  <si>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</si>
  <si>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</si>
  <si>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</si>
  <si>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</si>
  <si>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</si>
  <si>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</si>
  <si>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</si>
  <si>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</si>
  <si>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</si>
  <si>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</si>
  <si>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</si>
  <si>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</si>
  <si>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</si>
  <si>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</si>
  <si>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</si>
  <si>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</si>
  <si>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</si>
  <si>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</si>
  <si>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</si>
  <si>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</si>
  <si>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</si>
  <si>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</si>
  <si>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</si>
  <si>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</si>
  <si>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</si>
  <si>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</si>
  <si>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</si>
  <si>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</si>
  <si>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</si>
  <si>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</si>
  <si>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</si>
  <si>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</si>
  <si>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</si>
  <si>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</si>
  <si>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</si>
  <si>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</si>
  <si>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</si>
  <si>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</si>
  <si>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</si>
  <si>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</si>
  <si>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</si>
  <si>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</si>
  <si>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</si>
  <si>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</si>
  <si>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</si>
  <si>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</si>
  <si>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</si>
  <si>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</si>
  <si>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</si>
  <si>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</si>
  <si>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</si>
  <si>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</si>
  <si>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</si>
  <si>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</si>
  <si>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</si>
  <si>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</si>
  <si>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</si>
  <si>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</si>
  <si>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</si>
  <si>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</si>
  <si>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</si>
  <si>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</si>
  <si>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</si>
  <si>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</si>
  <si>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</si>
  <si>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</si>
  <si>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</si>
  <si>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</si>
  <si>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</si>
  <si>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</si>
  <si>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</si>
  <si>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</si>
  <si>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</si>
  <si>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</si>
  <si>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</si>
  <si>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</si>
  <si>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</si>
  <si>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</si>
  <si>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</si>
  <si>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</si>
  <si>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</si>
  <si>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</si>
  <si>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</si>
  <si>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</si>
  <si>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</si>
  <si>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</si>
  <si>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</si>
  <si>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</si>
  <si>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</si>
  <si>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</si>
  <si>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</si>
  <si>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</si>
  <si>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</si>
  <si>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</si>
  <si>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</si>
  <si>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</si>
  <si>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</si>
  <si>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</si>
  <si>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</si>
  <si>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</si>
  <si>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</si>
  <si>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</si>
  <si>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</si>
  <si>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</si>
  <si>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</si>
  <si>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</si>
  <si>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</si>
  <si>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</si>
  <si>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</si>
  <si>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</si>
  <si>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</si>
  <si>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</si>
  <si>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</si>
  <si>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</si>
  <si>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</si>
  <si>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</si>
  <si>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</si>
  <si>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</si>
  <si>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</si>
  <si>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</si>
  <si>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</si>
  <si>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</si>
  <si>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</si>
  <si>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</si>
  <si>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</si>
  <si>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</si>
  <si>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</si>
  <si>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</si>
  <si>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</si>
  <si>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</si>
  <si>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</si>
  <si>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</si>
  <si>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</si>
  <si>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</si>
  <si>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</si>
  <si>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</si>
  <si>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</si>
  <si>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</si>
  <si>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</si>
  <si>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</si>
  <si>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</si>
  <si>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</si>
  <si>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</si>
  <si>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</si>
  <si>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</si>
  <si>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</si>
  <si>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</si>
  <si>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</si>
  <si>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</si>
  <si>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</si>
  <si>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</si>
  <si>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</si>
  <si>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</si>
  <si>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</si>
  <si>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</si>
  <si>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</si>
  <si>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</si>
  <si>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</si>
  <si>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</si>
  <si>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</si>
  <si>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</si>
  <si>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</si>
  <si>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</si>
  <si>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</si>
  <si>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</si>
  <si>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</si>
  <si>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</si>
  <si>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</si>
  <si>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</si>
  <si>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</si>
  <si>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</si>
  <si>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</si>
  <si>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</si>
  <si>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</si>
  <si>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</si>
  <si>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</si>
  <si>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</si>
  <si>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</si>
  <si>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</si>
  <si>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</si>
  <si>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</si>
  <si>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</si>
  <si>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</si>
  <si>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</si>
  <si>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</si>
  <si>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</si>
  <si>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</si>
  <si>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</si>
  <si>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</si>
  <si>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</si>
  <si>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</si>
  <si>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</si>
  <si>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</si>
  <si>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</si>
  <si>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</si>
  <si>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</si>
  <si>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</si>
  <si>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</si>
  <si>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</si>
  <si>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</si>
  <si>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</si>
  <si>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</si>
  <si>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</si>
  <si>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</si>
  <si>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</si>
  <si>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</si>
  <si>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</si>
  <si>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</si>
  <si>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</si>
  <si>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</si>
  <si>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</si>
  <si>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</si>
  <si>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</si>
  <si>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</si>
  <si>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</si>
  <si>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</si>
  <si>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</si>
  <si>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</si>
  <si>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</si>
  <si>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</si>
  <si>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</si>
  <si>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</si>
  <si>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</si>
  <si>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</si>
  <si>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</si>
  <si>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</si>
  <si>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</si>
  <si>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</si>
  <si>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</si>
  <si>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</si>
  <si>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</si>
  <si>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</si>
  <si>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</si>
  <si>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</si>
  <si>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</si>
  <si>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</si>
  <si>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</si>
  <si>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</si>
  <si>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</si>
  <si>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</si>
  <si>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</si>
  <si>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</si>
  <si>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</si>
  <si>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</si>
  <si>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</si>
  <si>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</si>
  <si>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</si>
  <si>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</si>
  <si>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</si>
  <si>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</si>
  <si>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</si>
  <si>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</si>
  <si>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</si>
  <si>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</si>
  <si>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</si>
  <si>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</si>
  <si>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</si>
  <si>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</si>
  <si>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</si>
  <si>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</si>
  <si>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</si>
  <si>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</si>
  <si>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</si>
  <si>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</si>
  <si>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</si>
  <si>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</si>
  <si>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</si>
  <si>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</si>
  <si>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</si>
  <si>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</si>
  <si>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</si>
  <si>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</si>
  <si>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</si>
  <si>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</si>
  <si>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</si>
  <si>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</si>
  <si>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</si>
  <si>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</si>
  <si>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</si>
  <si>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</si>
  <si>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</si>
  <si>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</si>
  <si>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</si>
  <si>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</si>
  <si>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</si>
  <si>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</si>
  <si>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</si>
  <si>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</si>
  <si>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</si>
  <si>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</si>
  <si>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</si>
  <si>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</si>
  <si>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</si>
  <si>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</si>
  <si>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</si>
  <si>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</si>
  <si>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</si>
  <si>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</si>
  <si>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</si>
  <si>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</si>
  <si>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</si>
  <si>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</si>
  <si>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</si>
  <si>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</si>
  <si>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</si>
  <si>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</si>
  <si>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</si>
  <si>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</si>
  <si>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</si>
  <si>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</si>
  <si>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</si>
  <si>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</si>
  <si>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</si>
  <si>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</si>
  <si>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</si>
  <si>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</si>
  <si>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</si>
  <si>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</si>
  <si>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</si>
  <si>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</si>
  <si>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</si>
  <si>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</si>
  <si>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</si>
  <si>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</si>
  <si>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</si>
  <si>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</si>
  <si>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</si>
  <si>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</si>
  <si>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</si>
  <si>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</si>
  <si>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</si>
  <si>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</si>
  <si>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</si>
  <si>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</si>
  <si>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</si>
  <si>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</si>
  <si>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</si>
  <si>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</si>
  <si>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</si>
  <si>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</si>
  <si>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</si>
  <si>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</si>
  <si>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</si>
  <si>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</si>
  <si>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</si>
  <si>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</si>
  <si>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</si>
  <si>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</si>
  <si>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</si>
  <si>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</si>
  <si>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</si>
  <si>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</si>
  <si>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</si>
  <si>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</si>
  <si>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</si>
  <si>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</si>
  <si>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</si>
  <si>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</si>
  <si>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</si>
  <si>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</si>
  <si>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</si>
  <si>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</si>
  <si>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</si>
  <si>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</si>
  <si>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</si>
  <si>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</si>
  <si>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</si>
  <si>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</si>
  <si>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</si>
  <si>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</si>
  <si>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</si>
  <si>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</si>
  <si>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</si>
  <si>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</si>
  <si>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</si>
  <si>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</si>
  <si>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</si>
  <si>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</si>
  <si>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</si>
  <si>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</si>
  <si>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</si>
  <si>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</si>
  <si>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</si>
  <si>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</si>
  <si>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</si>
  <si>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</si>
  <si>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</si>
  <si>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</si>
  <si>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</si>
  <si>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</si>
  <si>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</si>
  <si>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</si>
  <si>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</si>
  <si>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</si>
  <si>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</si>
  <si>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</si>
  <si>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</si>
  <si>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</si>
  <si>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</si>
  <si>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</si>
  <si>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</si>
  <si>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</si>
  <si>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</si>
  <si>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</si>
  <si>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</si>
  <si>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</si>
  <si>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</si>
  <si>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</si>
  <si>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</si>
  <si>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</si>
  <si>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</si>
  <si>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</si>
  <si>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</si>
  <si>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</si>
  <si>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</si>
  <si>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</si>
  <si>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</si>
  <si>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</si>
  <si>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</si>
  <si>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</si>
  <si>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</si>
  <si>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</si>
  <si>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</si>
  <si>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</si>
  <si>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</si>
  <si>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</si>
  <si>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</si>
  <si>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</si>
  <si>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</si>
  <si>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</si>
  <si>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</si>
  <si>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</si>
  <si>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</si>
  <si>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</si>
  <si>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</si>
  <si>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</si>
  <si>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</si>
  <si>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</si>
  <si>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</si>
  <si>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</si>
  <si>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</si>
  <si>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</si>
  <si>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</si>
  <si>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</si>
  <si>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</si>
  <si>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</si>
  <si>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</si>
  <si>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</si>
  <si>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</si>
  <si>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</si>
  <si>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</si>
  <si>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</si>
  <si>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</si>
  <si>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</si>
  <si>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</si>
  <si>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</si>
  <si>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</si>
  <si>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</si>
  <si>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</si>
  <si>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</si>
  <si>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</si>
  <si>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</si>
  <si>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</si>
  <si>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</si>
  <si>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</si>
  <si>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</si>
  <si>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</si>
  <si>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</si>
  <si>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</si>
  <si>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</si>
  <si>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</si>
  <si>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</si>
  <si>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</si>
  <si>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</si>
  <si>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</si>
  <si>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</si>
  <si>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</si>
  <si>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</si>
  <si>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</si>
  <si>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</si>
  <si>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</si>
  <si>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</si>
  <si>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</si>
  <si>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</si>
  <si>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</si>
  <si>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</si>
  <si>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</si>
  <si>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</si>
  <si>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</si>
  <si>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</si>
  <si>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</si>
  <si>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</si>
  <si>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</si>
  <si>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</si>
  <si>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</si>
  <si>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</si>
  <si>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</si>
  <si>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</si>
  <si>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</si>
  <si>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</si>
  <si>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</si>
  <si>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</si>
  <si>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</si>
  <si>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</si>
  <si>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</si>
  <si>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</si>
  <si>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</si>
  <si>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</si>
  <si>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</si>
  <si>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</si>
  <si>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</si>
  <si>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</si>
  <si>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</si>
  <si>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</si>
  <si>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</si>
  <si>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</si>
  <si>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</si>
  <si>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</si>
  <si>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</si>
  <si>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</si>
  <si>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</si>
  <si>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</si>
  <si>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</si>
  <si>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</si>
  <si>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</si>
  <si>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</si>
  <si>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</si>
  <si>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</si>
  <si>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</si>
  <si>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</si>
  <si>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</si>
  <si>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</si>
  <si>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</si>
  <si>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</si>
  <si>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</si>
  <si>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</si>
  <si>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</si>
  <si>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</si>
  <si>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</si>
  <si>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</si>
  <si>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</si>
  <si>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</si>
  <si>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</si>
  <si>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</si>
  <si>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</si>
  <si>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</si>
  <si>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</si>
  <si>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</si>
  <si>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</si>
  <si>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</si>
  <si>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</si>
  <si>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</si>
  <si>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</si>
  <si>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</si>
  <si>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</si>
  <si>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</si>
  <si>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</si>
  <si>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</si>
  <si>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</si>
  <si>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</si>
  <si>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</si>
  <si>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</si>
  <si>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</si>
  <si>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</si>
  <si>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</si>
  <si>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</si>
  <si>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</si>
  <si>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</si>
  <si>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</si>
  <si>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</si>
  <si>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</si>
  <si>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</si>
  <si>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</si>
  <si>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</si>
  <si>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</si>
  <si>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</si>
  <si>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</si>
  <si>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</si>
  <si>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</si>
  <si>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</si>
  <si>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</si>
  <si>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</si>
  <si>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</si>
  <si>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</si>
  <si>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</si>
  <si>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</si>
  <si>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</si>
  <si>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</si>
  <si>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</si>
  <si>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</si>
  <si>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</si>
  <si>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</si>
  <si>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</si>
  <si>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</si>
  <si>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</si>
  <si>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</si>
  <si>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</si>
  <si>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</si>
  <si>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</si>
  <si>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</si>
  <si>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</si>
  <si>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</si>
  <si>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</si>
  <si>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</si>
  <si>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</si>
  <si>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</si>
  <si>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</si>
  <si>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</si>
  <si>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</si>
  <si>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</si>
  <si>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</si>
  <si>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</si>
  <si>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</si>
  <si>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</si>
  <si>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</si>
  <si>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</si>
  <si>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</si>
  <si>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</si>
  <si>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</si>
  <si>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</si>
  <si>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</si>
  <si>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</si>
  <si>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</si>
  <si>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</si>
  <si>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</si>
  <si>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</si>
  <si>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</si>
  <si>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</si>
  <si>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</si>
  <si>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</si>
  <si>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</si>
  <si>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</si>
  <si>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</si>
  <si>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</si>
  <si>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</si>
  <si>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</si>
  <si>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</si>
  <si>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</si>
  <si>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</si>
  <si>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</si>
  <si>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</si>
  <si>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</si>
  <si>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</si>
  <si>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</si>
  <si>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</si>
  <si>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</si>
  <si>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</si>
  <si>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</si>
  <si>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</si>
  <si>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</si>
  <si>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</si>
  <si>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</si>
  <si>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</si>
  <si>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</si>
  <si>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</si>
  <si>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</si>
  <si>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</si>
  <si>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</si>
  <si>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</si>
  <si>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</si>
  <si>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</si>
  <si>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</si>
  <si>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</si>
  <si>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</si>
  <si>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</si>
  <si>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</si>
  <si>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</si>
  <si>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</si>
  <si>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</si>
  <si>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</si>
  <si>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</si>
  <si>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</si>
  <si>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</si>
  <si>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</si>
  <si>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</si>
  <si>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</si>
  <si>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</si>
  <si>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</si>
  <si>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</si>
  <si>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</si>
  <si>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</si>
  <si>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</si>
  <si>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</si>
  <si>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</si>
  <si>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</si>
  <si>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</si>
  <si>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</si>
  <si>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</si>
  <si>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</si>
  <si>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</si>
  <si>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</si>
  <si>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</si>
  <si>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</si>
  <si>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</si>
  <si>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</si>
  <si>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</si>
  <si>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</si>
  <si>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</si>
  <si>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</si>
  <si>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</si>
  <si>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</si>
  <si>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</si>
  <si>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</si>
  <si>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</si>
  <si>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</si>
  <si>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</si>
  <si>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</si>
  <si>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</si>
  <si>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</si>
  <si>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</si>
  <si>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</si>
  <si>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</si>
  <si>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</si>
  <si>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</si>
  <si>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</si>
  <si>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</si>
  <si>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</si>
  <si>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</si>
  <si>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</si>
  <si>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</si>
  <si>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</si>
  <si>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</si>
  <si>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</si>
  <si>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</si>
  <si>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</si>
  <si>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</si>
  <si>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</si>
  <si>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</si>
  <si>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</si>
  <si>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</si>
  <si>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</si>
  <si>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</si>
  <si>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</si>
  <si>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</si>
  <si>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</si>
  <si>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</si>
  <si>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</si>
  <si>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</si>
  <si>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</si>
  <si>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</si>
  <si>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</si>
  <si>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</si>
  <si>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</si>
  <si>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</si>
  <si>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</si>
  <si>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</si>
  <si>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</si>
  <si>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</si>
  <si>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</si>
  <si>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</si>
  <si>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</si>
  <si>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</si>
  <si>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</si>
  <si>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</si>
  <si>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</si>
  <si>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</si>
  <si>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</si>
  <si>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</si>
  <si>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</si>
  <si>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</si>
  <si>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</si>
  <si>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</si>
  <si>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</si>
  <si>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</si>
  <si>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</si>
  <si>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</si>
  <si>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</si>
  <si>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</si>
  <si>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</si>
  <si>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</si>
  <si>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</si>
  <si>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</si>
  <si>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</si>
  <si>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</si>
  <si>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</si>
  <si>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</si>
  <si>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</si>
  <si>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</si>
  <si>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</si>
  <si>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</si>
  <si>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</si>
  <si>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</si>
  <si>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</si>
  <si>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</si>
  <si>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</si>
  <si>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</si>
  <si>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</si>
  <si>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</si>
  <si>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</si>
  <si>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</si>
  <si>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</si>
  <si>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</si>
  <si>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</si>
  <si>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</si>
  <si>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</si>
  <si>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</si>
  <si>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</si>
  <si>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</si>
  <si>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</si>
  <si>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</si>
  <si>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</si>
  <si>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</si>
  <si>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</si>
  <si>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</si>
  <si>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</si>
  <si>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</si>
  <si>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</si>
  <si>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</si>
  <si>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</si>
  <si>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</si>
  <si>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</si>
  <si>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</si>
  <si>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</si>
  <si>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</si>
  <si>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</si>
  <si>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</si>
  <si>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</si>
  <si>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</si>
  <si>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</si>
  <si>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</si>
  <si>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</si>
  <si>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</si>
  <si>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</si>
  <si>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</si>
  <si>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</si>
  <si>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</si>
  <si>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</si>
  <si>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</si>
  <si>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</si>
  <si>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</si>
  <si>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</si>
  <si>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</si>
  <si>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</si>
  <si>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</si>
  <si>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</si>
  <si>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</si>
  <si>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</si>
  <si>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</si>
  <si>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</si>
  <si>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</si>
  <si>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</si>
  <si>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</si>
  <si>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</si>
  <si>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</si>
  <si>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</si>
  <si>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</si>
  <si>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</si>
  <si>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</si>
  <si>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</si>
  <si>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</si>
  <si>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</si>
  <si>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</si>
  <si>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</si>
  <si>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</si>
  <si>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</si>
  <si>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</si>
  <si>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</si>
  <si>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</si>
  <si>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</si>
  <si>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</si>
  <si>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</si>
  <si>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</si>
  <si>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</si>
  <si>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</si>
  <si>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</si>
  <si>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</si>
  <si>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</si>
  <si>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</si>
  <si>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</si>
  <si>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</si>
  <si>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</si>
  <si>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</si>
  <si>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</si>
  <si>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</si>
  <si>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</si>
  <si>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</si>
  <si>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</si>
  <si>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</si>
  <si>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</si>
  <si>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</si>
  <si>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</si>
  <si>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</si>
  <si>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</si>
  <si>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</si>
  <si>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</si>
  <si>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</si>
  <si>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</si>
  <si>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</si>
  <si>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</si>
  <si>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</si>
  <si>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</si>
  <si>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</si>
  <si>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</si>
  <si>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</si>
  <si>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</si>
  <si>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</si>
  <si>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</si>
  <si>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</si>
  <si>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</si>
  <si>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</si>
  <si>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</si>
  <si>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</si>
  <si>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</si>
  <si>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</si>
  <si>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</si>
  <si>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</si>
  <si>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</si>
  <si>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</si>
  <si>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</si>
  <si>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</si>
  <si>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</si>
  <si>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</si>
  <si>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</si>
  <si>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</si>
  <si>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</si>
  <si>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</si>
  <si>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</si>
  <si>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</si>
  <si>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</si>
  <si>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</si>
  <si>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</si>
  <si>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</si>
  <si>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</si>
  <si>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</si>
  <si>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</si>
  <si>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</si>
  <si>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</si>
  <si>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</si>
  <si>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</si>
  <si>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</si>
  <si>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</si>
  <si>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</si>
  <si>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</si>
  <si>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</si>
  <si>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</si>
  <si>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</si>
  <si>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</si>
  <si>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</si>
  <si>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</si>
  <si>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</si>
  <si>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</si>
  <si>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</si>
  <si>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</si>
  <si>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</si>
  <si>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</si>
  <si>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</si>
  <si>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</si>
  <si>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</si>
  <si>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</si>
  <si>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</si>
  <si>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</si>
  <si>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</si>
  <si>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</si>
  <si>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</si>
  <si>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</si>
  <si>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</si>
  <si>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</si>
  <si>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</si>
  <si>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</si>
  <si>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</si>
  <si>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</si>
  <si>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</si>
  <si>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</si>
  <si>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</si>
  <si>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</si>
  <si>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</si>
  <si>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</si>
  <si>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</si>
  <si>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</si>
  <si>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</si>
  <si>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</si>
  <si>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</si>
  <si>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</si>
  <si>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</si>
  <si>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</si>
  <si>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</si>
  <si>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</si>
  <si>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</si>
  <si>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</si>
  <si>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</si>
  <si>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</si>
  <si>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</si>
  <si>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</si>
  <si>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</si>
  <si>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</si>
  <si>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</si>
  <si>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</si>
  <si>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</si>
  <si>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</si>
  <si>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</si>
  <si>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</si>
  <si>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</si>
  <si>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</si>
  <si>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</si>
  <si>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</si>
  <si>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</si>
  <si>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</si>
  <si>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</si>
  <si>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</si>
  <si>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</si>
  <si>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</si>
  <si>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</si>
  <si>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</si>
  <si>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</si>
  <si>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</si>
  <si>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</si>
  <si>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</si>
  <si>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</si>
  <si>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</si>
  <si>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</si>
  <si>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</si>
  <si>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</si>
  <si>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</si>
  <si>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</si>
  <si>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</si>
  <si>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</si>
  <si>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</si>
  <si>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</si>
  <si>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</si>
  <si>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</si>
  <si>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</si>
  <si>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</si>
  <si>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</si>
  <si>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</si>
  <si>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</si>
  <si>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</si>
  <si>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</si>
  <si>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</si>
  <si>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</si>
  <si>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</si>
  <si>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</si>
  <si>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</si>
  <si>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</si>
  <si>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</si>
  <si>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</si>
  <si>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</si>
  <si>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</si>
  <si>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</si>
  <si>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</si>
  <si>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</si>
  <si>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</si>
  <si>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</si>
  <si>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</si>
  <si>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</si>
  <si>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</si>
  <si>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</si>
  <si>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</si>
  <si>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</si>
  <si>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</si>
  <si>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</si>
  <si>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</si>
  <si>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</si>
  <si>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</si>
  <si>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</si>
  <si>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</si>
  <si>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</si>
  <si>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</si>
  <si>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</si>
  <si>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</si>
  <si>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</si>
  <si>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</si>
  <si>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</si>
  <si>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</si>
  <si>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</si>
  <si>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</si>
  <si>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</si>
  <si>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</si>
  <si>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</si>
  <si>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</si>
  <si>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</si>
  <si>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</si>
  <si>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</si>
  <si>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</si>
  <si>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</si>
  <si>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</si>
  <si>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</si>
  <si>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</si>
  <si>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</si>
  <si>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</si>
  <si>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</si>
  <si>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</si>
  <si>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</si>
  <si>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</si>
  <si>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</si>
  <si>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</si>
  <si>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</si>
  <si>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</si>
  <si>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</si>
  <si>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</si>
  <si>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</si>
  <si>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</si>
  <si>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</si>
  <si>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</si>
  <si>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</si>
  <si>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</si>
  <si>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</si>
  <si>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</si>
  <si>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</si>
  <si>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</si>
  <si>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</si>
  <si>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</si>
  <si>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</si>
  <si>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</si>
  <si>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</si>
  <si>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</si>
  <si>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</si>
  <si>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</si>
  <si>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</si>
  <si>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</si>
  <si>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</si>
  <si>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</si>
  <si>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</si>
  <si>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</si>
  <si>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</si>
  <si>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</si>
  <si>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</si>
  <si>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</si>
  <si>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</si>
  <si>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</si>
  <si>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</si>
  <si>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</si>
  <si>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</si>
  <si>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</si>
  <si>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</si>
  <si>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</si>
  <si>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</si>
  <si>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</si>
  <si>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</si>
  <si>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</si>
  <si>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</si>
  <si>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</si>
  <si>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</si>
  <si>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</si>
  <si>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</si>
  <si>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</si>
  <si>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</si>
  <si>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</si>
  <si>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</si>
  <si>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</si>
  <si>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</si>
  <si>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</si>
  <si>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</si>
  <si>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</si>
  <si>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</si>
  <si>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</si>
  <si>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</si>
  <si>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</si>
  <si>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</si>
  <si>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</si>
  <si>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</si>
  <si>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</si>
  <si>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</si>
  <si>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</si>
  <si>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</si>
  <si>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</si>
  <si>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</si>
  <si>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</si>
  <si>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</si>
  <si>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</si>
  <si>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</si>
  <si>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</si>
  <si>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</si>
  <si>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</si>
  <si>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</si>
  <si>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</si>
  <si>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</si>
  <si>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</si>
  <si>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</si>
  <si>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</si>
  <si>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</si>
  <si>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</si>
  <si>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</si>
  <si>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</si>
  <si>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</si>
  <si>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</si>
  <si>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</si>
  <si>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</si>
  <si>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</si>
  <si>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</si>
  <si>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</si>
  <si>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</si>
  <si>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</si>
  <si>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</si>
  <si>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</si>
  <si>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</si>
  <si>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</si>
  <si>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</si>
  <si>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</si>
  <si>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</si>
  <si>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</si>
  <si>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</si>
  <si>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</si>
  <si>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</si>
  <si>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</si>
  <si>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</si>
  <si>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</si>
  <si>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</si>
  <si>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</si>
  <si>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</si>
  <si>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</si>
  <si>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</si>
  <si>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</si>
  <si>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</si>
  <si>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</si>
  <si>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</si>
  <si>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</si>
  <si>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</si>
  <si>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</si>
  <si>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</si>
  <si>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</si>
  <si>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</si>
  <si>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</si>
  <si>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</si>
  <si>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</si>
  <si>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</si>
  <si>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</si>
  <si>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</si>
  <si>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</si>
  <si>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</si>
  <si>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</si>
  <si>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</si>
  <si>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</si>
  <si>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</si>
  <si>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</si>
  <si>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</si>
  <si>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</si>
  <si>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</si>
  <si>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</si>
  <si>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</si>
  <si>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</si>
  <si>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</si>
  <si>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</si>
  <si>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</si>
  <si>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</si>
  <si>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</si>
  <si>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</si>
  <si>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</si>
  <si>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</si>
  <si>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</si>
  <si>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</si>
  <si>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</si>
  <si>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</si>
  <si>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</si>
  <si>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</si>
  <si>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</si>
  <si>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</si>
  <si>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</si>
  <si>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</si>
  <si>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</si>
  <si>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</si>
  <si>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</si>
  <si>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</si>
  <si>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</si>
  <si>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</si>
  <si>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</si>
  <si>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</si>
  <si>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</si>
  <si>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</si>
  <si>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</si>
  <si>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</si>
  <si>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</si>
  <si>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</si>
  <si>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</si>
  <si>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</si>
  <si>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</si>
  <si>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</si>
  <si>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</si>
  <si>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</si>
  <si>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</si>
  <si>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</si>
  <si>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</si>
  <si>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</si>
  <si>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</si>
  <si>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</si>
  <si>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</si>
  <si>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</si>
  <si>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</si>
  <si>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</si>
  <si>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</si>
  <si>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</si>
  <si>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</si>
  <si>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</si>
  <si>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</si>
  <si>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</si>
  <si>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</si>
  <si>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</si>
  <si>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</si>
  <si>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</si>
  <si>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</si>
  <si>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</si>
  <si>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</si>
  <si>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</si>
  <si>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</si>
  <si>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</si>
  <si>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</si>
  <si>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</si>
  <si>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</si>
  <si>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</si>
  <si>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</si>
  <si>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</si>
  <si>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</si>
  <si>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</si>
  <si>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</si>
  <si>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</si>
  <si>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</si>
  <si>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</si>
  <si>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</si>
  <si>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</si>
  <si>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</si>
  <si>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</si>
  <si>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</si>
  <si>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</si>
  <si>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</si>
  <si>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</si>
  <si>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</si>
  <si>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</si>
  <si>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</si>
  <si>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</si>
  <si>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</si>
  <si>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</si>
  <si>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</si>
  <si>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</si>
  <si>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</si>
  <si>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</si>
  <si>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</si>
  <si>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</si>
  <si>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</si>
  <si>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</si>
  <si>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</si>
  <si>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</si>
  <si>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</si>
  <si>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</si>
  <si>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</si>
  <si>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</si>
  <si>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</si>
  <si>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</si>
  <si>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</si>
  <si>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</si>
  <si>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</si>
  <si>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</si>
  <si>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</si>
  <si>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</si>
  <si>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</si>
  <si>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</si>
  <si>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</si>
  <si>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</si>
  <si>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</si>
  <si>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</si>
  <si>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</si>
  <si>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</si>
  <si>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</si>
  <si>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</si>
  <si>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</si>
  <si>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</si>
  <si>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</si>
  <si>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</si>
  <si>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</si>
  <si>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</si>
  <si>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</si>
  <si>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</si>
  <si>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</si>
  <si>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</si>
  <si>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</si>
  <si>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</si>
  <si>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</si>
  <si>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</si>
  <si>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</si>
  <si>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</si>
  <si>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</si>
  <si>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</si>
  <si>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</si>
  <si>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</si>
  <si>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</si>
  <si>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</si>
  <si>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</si>
  <si>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</si>
  <si>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</si>
  <si>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</si>
  <si>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</si>
  <si>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</si>
  <si>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</si>
  <si>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</si>
  <si>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</si>
  <si>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</si>
  <si>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</si>
  <si>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</si>
  <si>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</si>
  <si>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</si>
  <si>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</si>
  <si>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</si>
  <si>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</si>
  <si>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</si>
  <si>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</si>
  <si>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</si>
  <si>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</si>
  <si>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</si>
  <si>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</si>
  <si>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</si>
  <si>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</si>
  <si>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</si>
  <si>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</si>
  <si>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</si>
  <si>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</si>
  <si>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</si>
  <si>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</si>
  <si>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</si>
  <si>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</si>
  <si>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</si>
  <si>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</si>
  <si>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</si>
  <si>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</si>
  <si>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</si>
  <si>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</si>
  <si>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</si>
  <si>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</si>
  <si>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</si>
  <si>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</si>
  <si>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</si>
  <si>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</si>
  <si>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</si>
  <si>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</si>
  <si>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</si>
  <si>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</si>
  <si>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</si>
  <si>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</si>
  <si>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</si>
  <si>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</si>
  <si>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</si>
  <si>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</si>
  <si>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</si>
  <si>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</si>
  <si>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</si>
  <si>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</si>
  <si>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</si>
  <si>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</si>
  <si>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</si>
  <si>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</si>
  <si>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</si>
  <si>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</si>
  <si>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</si>
  <si>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</si>
  <si>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</si>
  <si>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</si>
  <si>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</si>
  <si>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</si>
  <si>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</si>
  <si>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</si>
  <si>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</si>
  <si>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</si>
  <si>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</si>
  <si>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</si>
  <si>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</si>
  <si>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</si>
  <si>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</si>
  <si>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</si>
  <si>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</si>
  <si>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</si>
  <si>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</si>
  <si>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</si>
  <si>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</si>
  <si>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</si>
  <si>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</si>
  <si>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</si>
  <si>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</si>
  <si>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</si>
  <si>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</si>
  <si>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</si>
  <si>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</si>
  <si>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</si>
  <si>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</si>
  <si>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</si>
  <si>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</si>
  <si>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</si>
  <si>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</si>
  <si>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</si>
  <si>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</si>
  <si>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</si>
  <si>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</si>
  <si>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</si>
  <si>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</si>
  <si>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</si>
  <si>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</si>
  <si>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</si>
  <si>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</si>
  <si>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</si>
  <si>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</si>
  <si>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</si>
  <si>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</si>
  <si>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</si>
  <si>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</si>
  <si>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</si>
  <si>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</si>
  <si>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</si>
  <si>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</si>
  <si>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</si>
  <si>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</si>
  <si>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</si>
  <si>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</si>
  <si>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</si>
  <si>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</si>
  <si>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</si>
  <si>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</si>
  <si>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</si>
  <si>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</si>
  <si>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</si>
  <si>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</si>
  <si>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</si>
  <si>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</si>
  <si>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</si>
  <si>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</si>
  <si>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</si>
  <si>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</si>
  <si>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</si>
  <si>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</si>
  <si>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</si>
  <si>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</si>
  <si>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</si>
  <si>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</si>
  <si>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</si>
  <si>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</si>
  <si>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</si>
  <si>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</si>
  <si>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</si>
  <si>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</si>
  <si>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</si>
  <si>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</si>
  <si>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</si>
  <si>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</si>
  <si>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</si>
  <si>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</si>
  <si>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</si>
  <si>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</si>
  <si>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</si>
  <si>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</si>
  <si>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</si>
  <si>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</si>
  <si>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</si>
  <si>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</si>
  <si>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</si>
  <si>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</si>
  <si>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</si>
  <si>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</si>
  <si>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</si>
  <si>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</si>
  <si>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</si>
  <si>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</si>
  <si>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</si>
  <si>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</si>
  <si>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</si>
  <si>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</si>
  <si>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</si>
  <si>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</si>
  <si>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</si>
  <si>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</si>
  <si>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</si>
  <si>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</si>
  <si>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</si>
  <si>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</si>
  <si>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</si>
  <si>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</si>
  <si>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</si>
  <si>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</si>
  <si>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</si>
  <si>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</si>
  <si>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</si>
  <si>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</si>
  <si>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</si>
  <si>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</si>
  <si>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</si>
  <si>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</si>
  <si>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</si>
  <si>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</si>
  <si>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</si>
  <si>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</si>
  <si>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</si>
  <si>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</si>
  <si>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</si>
  <si>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</si>
  <si>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</si>
  <si>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</si>
  <si>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</si>
  <si>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</si>
  <si>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</si>
  <si>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</si>
  <si>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</si>
  <si>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</si>
  <si>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</si>
  <si>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</si>
  <si>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</si>
  <si>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</si>
  <si>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</si>
  <si>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</si>
  <si>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</si>
  <si>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</si>
  <si>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</si>
  <si>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</si>
  <si>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</si>
  <si>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</si>
  <si>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</si>
  <si>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</si>
  <si>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</si>
  <si>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</si>
  <si>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</si>
  <si>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</si>
  <si>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</si>
  <si>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</si>
  <si>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</si>
  <si>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</si>
  <si>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</si>
  <si>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</si>
  <si>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</si>
  <si>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</si>
  <si>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</si>
  <si>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</si>
  <si>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</si>
  <si>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</si>
  <si>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</si>
  <si>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</si>
  <si>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</si>
  <si>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</si>
  <si>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</si>
  <si>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</si>
  <si>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</si>
  <si>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</si>
  <si>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</si>
  <si>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</si>
  <si>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</si>
  <si>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</si>
  <si>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</si>
  <si>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</si>
  <si>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</si>
  <si>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</si>
  <si>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</si>
  <si>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</si>
  <si>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</si>
  <si>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</si>
  <si>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</si>
  <si>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</si>
  <si>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</si>
  <si>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</si>
  <si>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</si>
  <si>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</si>
  <si>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</si>
  <si>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</si>
  <si>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</si>
  <si>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</si>
  <si>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</si>
  <si>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</si>
  <si>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</si>
  <si>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</si>
  <si>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</si>
  <si>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</si>
  <si>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</si>
  <si>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</si>
  <si>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</si>
  <si>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</si>
  <si>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</si>
  <si>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</si>
  <si>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</si>
  <si>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</si>
  <si>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</si>
  <si>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</si>
  <si>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</si>
  <si>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</si>
  <si>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</si>
  <si>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</si>
  <si>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</si>
  <si>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</si>
  <si>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</si>
  <si>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</si>
  <si>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</si>
  <si>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</si>
  <si>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</si>
  <si>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</si>
  <si>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</si>
  <si>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</si>
  <si>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</si>
  <si>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</si>
  <si>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</si>
  <si>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</si>
  <si>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</si>
  <si>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</si>
  <si>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</si>
  <si>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</si>
  <si>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</si>
  <si>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</si>
  <si>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</si>
  <si>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</si>
  <si>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</si>
  <si>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</si>
  <si>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</si>
  <si>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</si>
  <si>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</si>
  <si>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</si>
  <si>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</si>
  <si>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</si>
  <si>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</si>
  <si>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</si>
  <si>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</si>
  <si>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</si>
  <si>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</si>
  <si>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</si>
  <si>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</si>
  <si>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</si>
  <si>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</si>
  <si>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</si>
  <si>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</si>
  <si>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</si>
  <si>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</si>
  <si>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</si>
  <si>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</si>
  <si>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</si>
  <si>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</si>
  <si>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</si>
  <si>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</si>
  <si>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</si>
  <si>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</si>
  <si>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</si>
  <si>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</si>
  <si>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</si>
  <si>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</si>
  <si>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</si>
  <si>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</si>
  <si>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</si>
  <si>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</si>
  <si>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</si>
  <si>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</si>
  <si>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</si>
  <si>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</si>
  <si>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</si>
  <si>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</si>
  <si>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</si>
  <si>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</si>
  <si>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</si>
  <si>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</si>
  <si>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</si>
  <si>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</si>
  <si>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</si>
  <si>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</si>
  <si>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</si>
  <si>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</si>
  <si>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</si>
  <si>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</si>
  <si>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</si>
  <si>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</si>
  <si>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</si>
  <si>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</si>
  <si>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</si>
  <si>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</si>
  <si>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</si>
  <si>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</si>
  <si>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</si>
  <si>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</si>
  <si>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</si>
  <si>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</si>
  <si>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</si>
  <si>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</si>
  <si>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</si>
  <si>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</si>
  <si>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</si>
  <si>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</si>
  <si>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</si>
  <si>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</si>
  <si>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</si>
  <si>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</si>
  <si>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</si>
  <si>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</si>
  <si>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</si>
  <si>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</si>
  <si>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</si>
  <si>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</si>
  <si>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</si>
  <si>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</si>
  <si>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</si>
  <si>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</si>
  <si>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</si>
  <si>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</si>
  <si>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</si>
  <si>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</si>
  <si>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</si>
  <si>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</si>
  <si>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</si>
  <si>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</si>
  <si>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</si>
  <si>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</si>
  <si>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</si>
  <si>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</si>
  <si>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</si>
  <si>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</si>
  <si>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</si>
  <si>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</si>
  <si>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</si>
  <si>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</si>
  <si>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</si>
  <si>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</si>
  <si>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</si>
  <si>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</si>
  <si>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</si>
  <si>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</si>
  <si>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</si>
  <si>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</si>
  <si>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</si>
  <si>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</si>
  <si>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</si>
  <si>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</si>
  <si>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</si>
  <si>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</si>
  <si>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</si>
  <si>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</si>
  <si>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</si>
  <si>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</si>
  <si>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</si>
  <si>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</si>
  <si>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</si>
  <si>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</si>
  <si>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</si>
  <si>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</si>
  <si>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</si>
  <si>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</si>
  <si>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</si>
  <si>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</si>
  <si>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</si>
  <si>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</si>
  <si>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</si>
  <si>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</si>
  <si>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</si>
  <si>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</si>
  <si>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</si>
  <si>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</si>
  <si>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</si>
  <si>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</si>
  <si>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</si>
  <si>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</si>
  <si>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</si>
  <si>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</si>
  <si>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</si>
  <si>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</si>
  <si>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</si>
  <si>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</si>
  <si>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</si>
  <si>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</si>
  <si>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</si>
  <si>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</si>
  <si>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</si>
  <si>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</si>
  <si>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</si>
  <si>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</si>
  <si>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</si>
  <si>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</si>
  <si>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</si>
  <si>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</si>
  <si>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</si>
  <si>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</si>
  <si>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</si>
  <si>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</si>
  <si>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</si>
  <si>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</si>
  <si>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</si>
  <si>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</si>
  <si>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</si>
  <si>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</si>
  <si>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</si>
  <si>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</si>
  <si>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</si>
  <si>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</si>
  <si>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</si>
  <si>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</si>
  <si>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</si>
  <si>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</si>
  <si>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</si>
  <si>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</si>
  <si>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</si>
  <si>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</si>
  <si>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</si>
  <si>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</si>
  <si>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</si>
  <si>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</si>
  <si>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</si>
  <si>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</si>
  <si>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</si>
  <si>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</si>
  <si>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</si>
  <si>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</si>
  <si>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</si>
  <si>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</si>
  <si>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</si>
  <si>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</si>
  <si>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</si>
  <si>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</si>
  <si>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</si>
  <si>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</si>
  <si>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</si>
  <si>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</si>
  <si>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</si>
  <si>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</si>
  <si>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</si>
  <si>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</si>
  <si>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</si>
  <si>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</si>
  <si>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</si>
  <si>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</si>
  <si>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</si>
  <si>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</si>
  <si>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</si>
  <si>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</si>
  <si>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</si>
  <si>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</si>
  <si>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</si>
  <si>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</si>
  <si>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</si>
  <si>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</si>
  <si>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</si>
  <si>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</si>
  <si>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</si>
  <si>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</si>
  <si>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</si>
  <si>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</si>
  <si>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</si>
  <si>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</si>
  <si>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</si>
  <si>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</si>
  <si>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</si>
  <si>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</si>
  <si>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</si>
  <si>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</si>
  <si>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</si>
  <si>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</si>
  <si>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</si>
  <si>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</si>
  <si>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</si>
  <si>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</si>
  <si>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</si>
  <si>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</si>
  <si>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</si>
  <si>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</si>
  <si>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</si>
  <si>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</si>
  <si>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</si>
  <si>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</si>
  <si>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</si>
  <si>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</si>
  <si>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</si>
  <si>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</si>
  <si>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</si>
  <si>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</si>
  <si>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</si>
  <si>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</si>
  <si>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</si>
  <si>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</si>
  <si>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</si>
  <si>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</si>
  <si>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</si>
  <si>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</si>
  <si>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</si>
  <si>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</si>
  <si>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</si>
  <si>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</si>
  <si>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</si>
  <si>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</si>
  <si>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</si>
  <si>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</si>
  <si>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</si>
  <si>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</si>
  <si>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</si>
  <si>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</si>
  <si>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</si>
  <si>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</si>
  <si>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</si>
  <si>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</si>
  <si>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</si>
  <si>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</si>
  <si>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</si>
  <si>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</si>
  <si>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</si>
  <si>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</si>
  <si>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</si>
  <si>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</si>
  <si>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</si>
  <si>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</si>
  <si>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</si>
  <si>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</si>
  <si>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</si>
  <si>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</si>
  <si>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</si>
  <si>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</si>
  <si>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</si>
  <si>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</si>
  <si>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</si>
  <si>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</si>
  <si>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</si>
  <si>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</si>
  <si>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</si>
  <si>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</si>
  <si>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</si>
  <si>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</si>
  <si>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</si>
  <si>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</si>
  <si>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</si>
  <si>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</si>
  <si>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</si>
  <si>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</si>
  <si>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</si>
  <si>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</si>
  <si>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</si>
  <si>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</si>
  <si>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</si>
  <si>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</si>
  <si>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</si>
  <si>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</si>
  <si>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</si>
  <si>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</si>
  <si>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</si>
  <si>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</si>
  <si>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</si>
  <si>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</si>
  <si>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</si>
  <si>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</si>
  <si>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</si>
  <si>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</si>
  <si>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</si>
  <si>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</si>
  <si>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</si>
  <si>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</si>
  <si>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</si>
  <si>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</si>
  <si>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</si>
  <si>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</si>
  <si>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</si>
  <si>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</si>
  <si>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</si>
  <si>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</si>
  <si>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</si>
  <si>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</si>
  <si>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</si>
  <si>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</si>
  <si>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</si>
  <si>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</si>
  <si>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</si>
  <si>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</si>
  <si>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</si>
  <si>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</si>
  <si>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</si>
  <si>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</si>
  <si>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</si>
  <si>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</si>
  <si>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</si>
  <si>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</si>
  <si>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</si>
  <si>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</si>
  <si>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</si>
  <si>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</si>
  <si>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</si>
  <si>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</si>
  <si>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</si>
  <si>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</si>
  <si>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</si>
  <si>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</si>
  <si>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</si>
  <si>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</si>
  <si>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</si>
  <si>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</si>
  <si>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</si>
  <si>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</si>
  <si>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</si>
  <si>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</si>
  <si>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</si>
  <si>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</si>
  <si>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</si>
  <si>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</si>
  <si>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</si>
  <si>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</si>
  <si>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</si>
  <si>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</si>
  <si>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</si>
  <si>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</si>
  <si>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</si>
  <si>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</si>
  <si>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</si>
  <si>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</si>
  <si>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</si>
  <si>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</si>
  <si>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</si>
  <si>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</si>
  <si>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</si>
  <si>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</si>
  <si>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</si>
  <si>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</si>
  <si>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</si>
  <si>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</si>
  <si>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</si>
  <si>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</si>
  <si>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</si>
  <si>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</si>
  <si>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</si>
  <si>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</si>
  <si>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</si>
  <si>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</si>
  <si>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</si>
  <si>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</si>
  <si>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</si>
  <si>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</si>
  <si>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</si>
  <si>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</si>
  <si>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</si>
  <si>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</si>
  <si>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</si>
  <si>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</si>
  <si>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</si>
  <si>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</si>
  <si>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</si>
  <si>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</si>
  <si>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</si>
  <si>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</si>
  <si>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</si>
  <si>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</si>
  <si>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</si>
  <si>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</si>
  <si>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</si>
  <si>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</si>
  <si>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</si>
  <si>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</si>
  <si>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</si>
  <si>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</si>
  <si>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</si>
  <si>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</si>
  <si>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</si>
  <si>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</si>
  <si>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</si>
  <si>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</si>
  <si>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</si>
  <si>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</si>
  <si>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</si>
  <si>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</si>
  <si>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</si>
  <si>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</si>
  <si>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</si>
  <si>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</si>
  <si>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</si>
  <si>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</si>
  <si>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</si>
  <si>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</si>
  <si>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</si>
  <si>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</si>
  <si>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</si>
  <si>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</si>
  <si>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</si>
  <si>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</si>
  <si>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</si>
  <si>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</si>
  <si>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</si>
  <si>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</si>
  <si>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</si>
  <si>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</si>
  <si>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</si>
  <si>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</si>
  <si>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</si>
  <si>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</si>
  <si>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</si>
  <si>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</si>
  <si>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</si>
  <si>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</si>
  <si>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</si>
  <si>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</si>
  <si>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</si>
  <si>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</si>
  <si>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</si>
  <si>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</si>
  <si>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</si>
  <si>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</si>
  <si>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</si>
  <si>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</si>
  <si>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</si>
  <si>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</si>
  <si>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</si>
  <si>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</si>
  <si>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</si>
  <si>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</si>
  <si>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</si>
  <si>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</si>
  <si>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</si>
  <si>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</si>
  <si>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</si>
  <si>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</si>
  <si>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</si>
  <si>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</si>
  <si>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</si>
  <si>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</si>
  <si>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</si>
  <si>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</si>
  <si>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</si>
  <si>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</si>
  <si>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</si>
  <si>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</si>
  <si>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</si>
  <si>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</si>
  <si>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</si>
  <si>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</si>
  <si>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</si>
  <si>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</si>
  <si>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</si>
  <si>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</si>
  <si>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</si>
  <si>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</si>
  <si>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</si>
  <si>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</si>
  <si>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</si>
  <si>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</si>
  <si>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</si>
  <si>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</si>
  <si>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</si>
  <si>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</si>
  <si>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</si>
  <si>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</si>
  <si>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</si>
  <si>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</si>
  <si>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</si>
  <si>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</si>
  <si>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</si>
  <si>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</si>
  <si>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</si>
  <si>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</si>
  <si>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</si>
  <si>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</si>
  <si>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</si>
  <si>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</si>
  <si>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</si>
  <si>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</si>
  <si>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</si>
  <si>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</si>
  <si>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</si>
  <si>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</si>
  <si>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</si>
  <si>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</si>
  <si>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</si>
  <si>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</si>
  <si>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</si>
  <si>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</si>
  <si>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</si>
  <si>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</si>
  <si>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</si>
  <si>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</si>
  <si>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</si>
  <si>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</si>
  <si>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</si>
  <si>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</si>
  <si>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</si>
  <si>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</si>
  <si>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</si>
  <si>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</si>
  <si>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</si>
  <si>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</si>
  <si>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</si>
  <si>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</si>
  <si>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</si>
  <si>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</si>
  <si>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</si>
  <si>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</si>
  <si>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</si>
  <si>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</si>
  <si>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</si>
  <si>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</si>
  <si>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</si>
  <si>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</si>
  <si>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</si>
  <si>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</si>
  <si>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</si>
  <si>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</si>
  <si>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</si>
  <si>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</si>
  <si>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</si>
  <si>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</si>
  <si>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</si>
  <si>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</si>
  <si>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</si>
  <si>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</si>
  <si>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</si>
  <si>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</si>
  <si>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</si>
  <si>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</si>
  <si>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</si>
  <si>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</si>
  <si>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</si>
  <si>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</si>
  <si>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</si>
  <si>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</si>
  <si>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</si>
  <si>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</si>
  <si>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</si>
  <si>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</si>
  <si>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</si>
  <si>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</si>
  <si>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</si>
  <si>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</si>
  <si>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</si>
  <si>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</si>
  <si>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</si>
  <si>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</si>
  <si>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</si>
  <si>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</si>
  <si>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</si>
  <si>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</si>
  <si>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</si>
  <si>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</si>
  <si>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</si>
  <si>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</si>
  <si>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</si>
  <si>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</si>
  <si>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</si>
  <si>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</si>
  <si>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</si>
  <si>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</si>
  <si>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</si>
  <si>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</si>
  <si>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</si>
  <si>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</si>
  <si>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</si>
  <si>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</si>
  <si>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</si>
  <si>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</si>
  <si>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</si>
  <si>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</si>
  <si>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</si>
  <si>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</si>
  <si>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</si>
  <si>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</si>
  <si>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</si>
  <si>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</si>
  <si>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</si>
  <si>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</si>
  <si>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</si>
  <si>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</si>
  <si>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</si>
  <si>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</si>
  <si>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</si>
  <si>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</si>
  <si>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</si>
  <si>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</si>
  <si>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</si>
  <si>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</si>
  <si>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</si>
  <si>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</si>
  <si>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</si>
  <si>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</si>
  <si>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</si>
  <si>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</si>
  <si>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</si>
  <si>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</si>
  <si>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</si>
  <si>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</si>
  <si>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</si>
  <si>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</si>
  <si>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</si>
  <si>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</si>
  <si>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</si>
  <si>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</si>
  <si>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</si>
  <si>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</si>
  <si>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</si>
  <si>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</si>
  <si>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</si>
  <si>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</si>
  <si>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</si>
  <si>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</si>
  <si>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</si>
  <si>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</si>
  <si>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</si>
  <si>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</si>
  <si>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</si>
  <si>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</si>
  <si>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</si>
  <si>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</si>
  <si>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</si>
  <si>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</si>
  <si>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</si>
  <si>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</si>
  <si>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</si>
  <si>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</si>
  <si>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</si>
  <si>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</si>
  <si>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</si>
  <si>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</si>
  <si>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</si>
  <si>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</si>
  <si>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</si>
  <si>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</si>
  <si>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</si>
  <si>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</si>
  <si>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</si>
  <si>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</si>
  <si>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</si>
  <si>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</si>
  <si>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</si>
  <si>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</si>
  <si>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</si>
  <si>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</si>
  <si>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</si>
  <si>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</si>
  <si>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</si>
  <si>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</si>
  <si>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</si>
  <si>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</si>
  <si>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</si>
  <si>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</si>
  <si>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</si>
  <si>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</si>
  <si>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</si>
  <si>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</si>
  <si>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</si>
  <si>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</si>
  <si>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</si>
  <si>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</si>
  <si>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</si>
  <si>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</si>
  <si>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</si>
  <si>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</si>
  <si>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</si>
  <si>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</si>
  <si>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</si>
  <si>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</si>
  <si>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</si>
  <si>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</si>
  <si>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</si>
  <si>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</si>
  <si>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</si>
  <si>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</si>
  <si>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</si>
  <si>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</si>
  <si>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</si>
  <si>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</si>
  <si>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</si>
  <si>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</si>
  <si>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</si>
  <si>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</si>
  <si>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</si>
  <si>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</si>
  <si>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</si>
  <si>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</si>
  <si>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</si>
  <si>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</si>
  <si>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</si>
  <si>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</si>
  <si>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</si>
  <si>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</si>
  <si>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</si>
  <si>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</si>
  <si>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</si>
  <si>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</si>
  <si>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</si>
  <si>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</si>
  <si>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</si>
  <si>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</si>
  <si>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</si>
  <si>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</si>
  <si>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</si>
  <si>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</si>
  <si>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</si>
  <si>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</si>
  <si>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</si>
  <si>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</si>
  <si>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</si>
  <si>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</si>
  <si>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</si>
  <si>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</si>
  <si>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</si>
  <si>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</si>
  <si>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</si>
  <si>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</si>
  <si>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</si>
  <si>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</si>
  <si>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</si>
  <si>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</si>
  <si>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</si>
  <si>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</si>
  <si>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</si>
  <si>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</si>
  <si>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</si>
  <si>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</si>
  <si>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</si>
  <si>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</si>
  <si>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</si>
  <si>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</si>
  <si>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</si>
  <si>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</si>
  <si>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</si>
  <si>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</si>
  <si>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</si>
  <si>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</si>
  <si>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</si>
  <si>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</si>
  <si>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</si>
  <si>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</si>
  <si>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</si>
  <si>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</si>
  <si>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</si>
  <si>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</si>
  <si>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</si>
  <si>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</si>
  <si>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</si>
  <si>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</si>
  <si>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</si>
  <si>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</si>
  <si>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</si>
  <si>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</si>
  <si>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</si>
  <si>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</si>
  <si>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</si>
  <si>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</si>
  <si>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</si>
  <si>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</si>
  <si>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</si>
  <si>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</si>
  <si>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</si>
  <si>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</si>
  <si>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</si>
  <si>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</si>
  <si>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</si>
  <si>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</si>
  <si>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</si>
  <si>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</si>
  <si>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</si>
  <si>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</si>
  <si>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</si>
  <si>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</si>
  <si>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</si>
  <si>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</si>
  <si>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</si>
  <si>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</si>
  <si>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</si>
  <si>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</si>
  <si>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</si>
  <si>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</si>
  <si>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</si>
  <si>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</si>
  <si>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</si>
  <si>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</si>
  <si>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</si>
  <si>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</si>
  <si>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</si>
  <si>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</si>
  <si>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</si>
  <si>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</si>
  <si>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</si>
  <si>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</si>
  <si>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</si>
  <si>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</si>
  <si>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</si>
  <si>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</si>
  <si>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</si>
  <si>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</si>
  <si>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</si>
  <si>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</si>
  <si>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</si>
  <si>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</si>
  <si>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</si>
  <si>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</si>
  <si>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</si>
  <si>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</si>
  <si>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</si>
  <si>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</si>
  <si>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</si>
  <si>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</si>
  <si>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</si>
  <si>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</si>
  <si>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</si>
  <si>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</si>
  <si>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</si>
  <si>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</si>
  <si>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</si>
  <si>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</si>
  <si>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</si>
  <si>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</si>
  <si>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</si>
  <si>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</si>
  <si>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</si>
  <si>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</si>
  <si>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</si>
  <si>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</si>
  <si>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</si>
  <si>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</si>
  <si>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</si>
  <si>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</si>
  <si>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</si>
  <si>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</si>
  <si>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</si>
  <si>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</si>
  <si>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</si>
  <si>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</si>
  <si>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</si>
  <si>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</si>
  <si>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</si>
  <si>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</si>
  <si>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</si>
  <si>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</si>
  <si>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</si>
  <si>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</si>
  <si>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</si>
  <si>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</si>
  <si>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</si>
  <si>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</si>
  <si>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</si>
  <si>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</si>
  <si>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</si>
  <si>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</si>
  <si>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</si>
  <si>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</si>
  <si>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</si>
  <si>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</si>
  <si>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</si>
  <si>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</si>
  <si>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</si>
  <si>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</si>
  <si>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</si>
  <si>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</si>
  <si>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</si>
  <si>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</si>
  <si>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</si>
  <si>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</si>
  <si>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</si>
  <si>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</si>
  <si>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</si>
  <si>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</si>
  <si>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</si>
  <si>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</si>
  <si>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</si>
  <si>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</si>
  <si>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</si>
  <si>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</si>
  <si>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</si>
  <si>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</si>
  <si>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</si>
  <si>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</si>
  <si>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</si>
  <si>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</si>
  <si>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</si>
  <si>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</si>
  <si>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</si>
  <si>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</si>
  <si>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</si>
  <si>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</si>
  <si>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</si>
  <si>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</si>
  <si>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</si>
  <si>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</si>
  <si>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</si>
  <si>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</si>
  <si>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</si>
  <si>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</si>
  <si>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</si>
  <si>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</si>
  <si>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</si>
  <si>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</si>
  <si>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</si>
  <si>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</si>
  <si>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</si>
  <si>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</si>
  <si>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</si>
  <si>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</si>
  <si>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</si>
  <si>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</si>
  <si>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</si>
  <si>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</si>
  <si>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</si>
  <si>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</si>
  <si>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</si>
  <si>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</si>
  <si>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</si>
  <si>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</si>
  <si>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</si>
  <si>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</si>
  <si>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</si>
  <si>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</si>
  <si>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</si>
  <si>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</si>
  <si>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</si>
  <si>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</si>
  <si>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</si>
  <si>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</si>
  <si>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</si>
  <si>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</si>
  <si>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</si>
  <si>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</si>
  <si>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</si>
  <si>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</si>
  <si>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</si>
  <si>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</si>
  <si>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</si>
  <si>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</si>
  <si>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</si>
  <si>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</si>
  <si>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</si>
  <si>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</si>
  <si>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</si>
  <si>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</si>
  <si>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</si>
  <si>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</si>
  <si>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</si>
  <si>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</si>
  <si>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</si>
  <si>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</si>
  <si>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</si>
  <si>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</si>
  <si>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</si>
  <si>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</si>
  <si>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</si>
  <si>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</si>
  <si>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</si>
  <si>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</si>
  <si>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</si>
  <si>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</si>
  <si>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</si>
  <si>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</si>
  <si>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</si>
  <si>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</si>
  <si>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</si>
  <si>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</si>
  <si>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</si>
  <si>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</si>
  <si>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</si>
  <si>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</si>
  <si>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</si>
  <si>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</si>
  <si>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</si>
  <si>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</si>
  <si>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</si>
  <si>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</si>
  <si>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</si>
  <si>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</si>
  <si>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</si>
  <si>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</si>
  <si>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</si>
  <si>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</si>
  <si>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</si>
  <si>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</si>
  <si>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</si>
  <si>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</si>
  <si>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</si>
  <si>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</si>
  <si>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</si>
  <si>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</si>
  <si>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</si>
  <si>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</si>
  <si>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</si>
  <si>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</si>
  <si>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</si>
  <si>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</si>
  <si>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</si>
  <si>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</si>
  <si>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</si>
  <si>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</si>
  <si>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</si>
  <si>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</si>
  <si>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</si>
  <si>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</si>
  <si>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</si>
  <si>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</si>
  <si>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</si>
  <si>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</si>
  <si>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</si>
  <si>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</si>
  <si>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</si>
  <si>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</si>
  <si>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</si>
  <si>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</si>
  <si>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</si>
  <si>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</si>
  <si>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</si>
  <si>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</si>
  <si>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</si>
  <si>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</si>
  <si>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</si>
  <si>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</si>
  <si>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</si>
  <si>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</si>
  <si>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</si>
  <si>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</si>
  <si>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</si>
  <si>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</si>
  <si>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</si>
  <si>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</si>
  <si>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</si>
  <si>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</si>
  <si>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</si>
  <si>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</si>
  <si>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</si>
  <si>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</si>
  <si>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</si>
  <si>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</si>
  <si>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</si>
  <si>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</si>
  <si>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</si>
  <si>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</si>
  <si>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</si>
  <si>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</si>
  <si>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</si>
  <si>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</si>
  <si>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</si>
  <si>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</si>
  <si>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</si>
  <si>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</si>
  <si>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</si>
  <si>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</si>
  <si>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</si>
  <si>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</si>
  <si>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</si>
  <si>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</si>
  <si>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</si>
  <si>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</si>
  <si>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</si>
  <si>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</si>
  <si>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</si>
  <si>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</si>
  <si>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</si>
  <si>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</si>
  <si>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</si>
  <si>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</si>
  <si>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</si>
  <si>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</si>
  <si>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</si>
  <si>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</si>
  <si>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</si>
  <si>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</si>
  <si>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</si>
  <si>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</si>
  <si>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</si>
  <si>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</si>
  <si>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</si>
  <si>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</si>
  <si>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</si>
  <si>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</si>
  <si>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</si>
  <si>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</si>
  <si>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</si>
  <si>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</si>
  <si>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</si>
  <si>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</si>
  <si>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</si>
  <si>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</si>
  <si>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</si>
  <si>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</si>
  <si>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</si>
  <si>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</si>
  <si>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</si>
  <si>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</si>
  <si>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</si>
  <si>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</si>
  <si>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</si>
  <si>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</si>
  <si>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</si>
  <si>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</si>
  <si>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</si>
  <si>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</si>
  <si>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</si>
  <si>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</si>
  <si>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</si>
  <si>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</si>
  <si>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</si>
  <si>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</si>
  <si>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</si>
  <si>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</si>
  <si>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</si>
  <si>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</si>
  <si>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</si>
  <si>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</si>
  <si>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</si>
  <si>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</si>
  <si>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</si>
  <si>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</si>
  <si>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</si>
  <si>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</si>
  <si>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</si>
  <si>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</si>
  <si>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</si>
  <si>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</si>
  <si>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</si>
  <si>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</si>
  <si>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</si>
  <si>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</si>
  <si>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</si>
  <si>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</si>
  <si>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</si>
  <si>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</si>
  <si>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</si>
  <si>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</si>
  <si>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</si>
  <si>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</si>
  <si>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</si>
  <si>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</si>
  <si>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</si>
  <si>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</si>
  <si>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</si>
  <si>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</si>
  <si>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</si>
  <si>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</si>
  <si>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</si>
  <si>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</si>
  <si>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</si>
  <si>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</si>
  <si>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</si>
  <si>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</si>
  <si>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</si>
  <si>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</si>
  <si>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</si>
  <si>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</si>
  <si>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</si>
  <si>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</si>
  <si>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</si>
  <si>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</si>
  <si>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</si>
  <si>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</si>
  <si>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</si>
  <si>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</si>
  <si>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</si>
  <si>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</si>
  <si>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</si>
  <si>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</si>
  <si>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</si>
  <si>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</si>
  <si>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</si>
  <si>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</si>
  <si>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</si>
  <si>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</si>
  <si>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</si>
  <si>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</si>
  <si>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</si>
  <si>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</si>
  <si>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</si>
  <si>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</si>
  <si>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</si>
  <si>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</si>
  <si>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</si>
  <si>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</si>
  <si>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</si>
  <si>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</si>
  <si>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</si>
  <si>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</si>
  <si>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</si>
  <si>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</si>
  <si>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</si>
  <si>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</si>
  <si>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</si>
  <si>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</si>
  <si>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</si>
  <si>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</si>
  <si>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</si>
  <si>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</si>
  <si>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</si>
  <si>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</si>
  <si>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</si>
  <si>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</si>
  <si>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</si>
  <si>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</si>
  <si>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</si>
  <si>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</si>
  <si>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</si>
  <si>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</si>
  <si>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</si>
  <si>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</si>
  <si>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</si>
  <si>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</si>
  <si>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</si>
  <si>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</si>
  <si>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</si>
  <si>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</si>
  <si>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</si>
  <si>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</si>
  <si>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</si>
  <si>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</si>
  <si>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</si>
  <si>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</si>
  <si>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</si>
  <si>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</si>
  <si>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</si>
  <si>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</si>
  <si>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</si>
  <si>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</si>
  <si>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</si>
  <si>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</si>
  <si>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</si>
  <si>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</si>
  <si>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</si>
  <si>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</si>
  <si>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</si>
  <si>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</si>
  <si>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</si>
  <si>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</si>
  <si>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</si>
  <si>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</si>
  <si>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</si>
  <si>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</si>
  <si>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</si>
  <si>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</si>
  <si>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</si>
  <si>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</si>
  <si>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</si>
  <si>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</si>
  <si>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</si>
  <si>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</si>
  <si>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</si>
  <si>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</si>
  <si>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</si>
  <si>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</si>
  <si>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</si>
  <si>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</si>
  <si>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</si>
  <si>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</si>
  <si>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</si>
  <si>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</si>
  <si>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</si>
  <si>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</si>
  <si>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</si>
  <si>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</si>
  <si>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</si>
  <si>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</si>
  <si>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</si>
  <si>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</si>
  <si>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</si>
  <si>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</si>
  <si>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</si>
  <si>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</si>
  <si>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</si>
  <si>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</si>
  <si>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</si>
  <si>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</si>
  <si>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</si>
  <si>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</si>
  <si>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</si>
  <si>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</si>
  <si>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</si>
  <si>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</si>
  <si>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</si>
  <si>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</si>
  <si>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</si>
  <si>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</si>
  <si>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</si>
  <si>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</si>
  <si>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</si>
  <si>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</si>
  <si>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</si>
  <si>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</si>
  <si>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</si>
  <si>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</si>
  <si>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</si>
  <si>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</si>
  <si>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</si>
  <si>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</si>
  <si>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</si>
  <si>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</si>
  <si>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</si>
  <si>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</si>
  <si>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</si>
  <si>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</si>
  <si>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</si>
  <si>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</si>
  <si>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</si>
  <si>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</si>
  <si>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</si>
  <si>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</si>
  <si>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</si>
  <si>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</si>
  <si>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</si>
  <si>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</si>
  <si>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</si>
  <si>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</si>
  <si>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</si>
  <si>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</si>
  <si>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</si>
  <si>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</si>
  <si>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</si>
  <si>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</si>
  <si>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</si>
  <si>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</si>
  <si>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</si>
  <si>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</si>
  <si>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</si>
  <si>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</si>
  <si>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</si>
  <si>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</si>
  <si>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</si>
  <si>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</si>
  <si>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</si>
  <si>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</si>
  <si>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</si>
  <si>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</si>
  <si>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</si>
  <si>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</si>
  <si>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</si>
  <si>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</si>
  <si>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</si>
  <si>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</si>
  <si>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</si>
  <si>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</si>
  <si>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</si>
  <si>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</si>
  <si>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</si>
  <si>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</si>
  <si>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</si>
  <si>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</si>
  <si>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</si>
  <si>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</si>
  <si>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</si>
  <si>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</si>
  <si>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</si>
  <si>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</si>
  <si>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</si>
  <si>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</si>
  <si>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</si>
  <si>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</si>
  <si>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</si>
  <si>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</si>
  <si>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</si>
  <si>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</si>
  <si>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</si>
  <si>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</si>
  <si>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</si>
  <si>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</si>
  <si>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</si>
  <si>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</si>
  <si>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</si>
  <si>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</si>
  <si>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</si>
  <si>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</si>
  <si>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</si>
  <si>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</si>
  <si>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</si>
  <si>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</si>
  <si>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</si>
  <si>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</si>
  <si>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</si>
  <si>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</si>
  <si>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</si>
  <si>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</si>
  <si>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</si>
  <si>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</si>
  <si>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</si>
  <si>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</si>
  <si>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</si>
  <si>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</si>
  <si>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</si>
  <si>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</si>
  <si>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</si>
  <si>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</si>
  <si>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</si>
  <si>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</si>
  <si>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</si>
  <si>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</si>
  <si>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</si>
  <si>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</si>
  <si>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</si>
  <si>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</si>
  <si>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</si>
  <si>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</si>
  <si>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</si>
  <si>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</si>
  <si>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</si>
  <si>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</si>
  <si>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</si>
  <si>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</si>
  <si>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</si>
  <si>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</si>
  <si>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</si>
  <si>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</si>
  <si>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</si>
  <si>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</si>
  <si>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</si>
  <si>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</si>
  <si>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</si>
  <si>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</si>
  <si>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</si>
  <si>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</si>
  <si>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</si>
  <si>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</si>
  <si>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</si>
  <si>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</si>
  <si>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</si>
  <si>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</si>
  <si>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</si>
  <si>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</si>
  <si>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</si>
  <si>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</si>
  <si>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</si>
  <si>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</si>
  <si>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</si>
  <si>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</si>
  <si>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</si>
  <si>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</si>
  <si>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</si>
  <si>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</si>
  <si>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</si>
  <si>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</si>
  <si>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</si>
  <si>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</si>
  <si>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</si>
  <si>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</si>
  <si>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</si>
  <si>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</si>
  <si>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</si>
  <si>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</si>
  <si>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</si>
  <si>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</si>
  <si>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</si>
  <si>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</si>
  <si>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</si>
  <si>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</si>
  <si>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</si>
  <si>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</si>
  <si>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</si>
  <si>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</si>
  <si>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</si>
  <si>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</si>
  <si>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</si>
  <si>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</si>
  <si>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</si>
  <si>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</si>
  <si>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</si>
  <si>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</si>
  <si>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</si>
  <si>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</si>
  <si>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</si>
  <si>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</si>
  <si>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</si>
  <si>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</si>
  <si>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</si>
  <si>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</si>
  <si>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</si>
  <si>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</si>
  <si>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</si>
  <si>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</si>
  <si>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</si>
  <si>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</si>
  <si>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</si>
  <si>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</si>
  <si>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</si>
  <si>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</si>
  <si>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</si>
  <si>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</si>
  <si>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</si>
  <si>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</si>
  <si>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</si>
  <si>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</si>
  <si>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</si>
  <si>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</si>
  <si>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</si>
  <si>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</si>
  <si>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</si>
  <si>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</si>
  <si>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</si>
  <si>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</si>
  <si>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</si>
  <si>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</si>
  <si>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</si>
  <si>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</si>
  <si>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</si>
  <si>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</si>
  <si>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</si>
  <si>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</si>
  <si>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</si>
  <si>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</si>
  <si>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</si>
  <si>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</si>
  <si>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</si>
  <si>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</si>
  <si>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</si>
  <si>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</si>
  <si>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</si>
  <si>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</si>
  <si>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</si>
  <si>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</si>
  <si>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</si>
  <si>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</si>
  <si>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</si>
  <si>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</si>
  <si>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</si>
  <si>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</si>
  <si>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</si>
  <si>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</si>
  <si>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</si>
  <si>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</si>
  <si>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</si>
  <si>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</si>
  <si>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</si>
  <si>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</si>
  <si>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</si>
  <si>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</si>
  <si>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</si>
  <si>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</si>
  <si>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</si>
  <si>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</si>
  <si>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</si>
  <si>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</si>
  <si>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</si>
  <si>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</si>
  <si>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</si>
  <si>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</si>
  <si>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</si>
  <si>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</si>
  <si>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</si>
  <si>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</si>
  <si>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</si>
  <si>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</si>
  <si>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</si>
  <si>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</si>
  <si>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</si>
  <si>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</si>
  <si>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</si>
  <si>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</si>
  <si>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</si>
  <si>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</si>
  <si>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</si>
  <si>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</si>
  <si>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</si>
  <si>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</si>
  <si>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</si>
  <si>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</si>
  <si>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</si>
  <si>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</si>
  <si>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</si>
  <si>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</si>
  <si>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</si>
  <si>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</si>
  <si>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</si>
  <si>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</si>
  <si>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</si>
  <si>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</si>
  <si>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</si>
  <si>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</si>
  <si>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</si>
  <si>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</si>
  <si>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</si>
  <si>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</si>
  <si>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</si>
  <si>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</si>
  <si>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</si>
  <si>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</si>
  <si>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</si>
  <si>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</si>
  <si>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</si>
  <si>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</si>
  <si>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</si>
  <si>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</si>
  <si>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</si>
  <si>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</si>
  <si>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</si>
  <si>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</si>
  <si>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</si>
  <si>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</si>
  <si>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</si>
  <si>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</si>
  <si>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</si>
  <si>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</si>
  <si>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</si>
  <si>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</si>
  <si>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</si>
  <si>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</si>
  <si>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</si>
  <si>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</si>
  <si>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</si>
  <si>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</si>
  <si>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</si>
  <si>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</si>
  <si>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</si>
  <si>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</si>
  <si>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</si>
  <si>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</si>
  <si>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</si>
  <si>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</si>
  <si>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</si>
  <si>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</si>
  <si>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</si>
  <si>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</si>
  <si>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</si>
  <si>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</si>
  <si>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</si>
  <si>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</si>
  <si>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</si>
  <si>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</si>
  <si>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</si>
  <si>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</si>
  <si>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</si>
  <si>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</si>
  <si>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</si>
  <si>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</si>
  <si>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</si>
  <si>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</si>
  <si>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</si>
  <si>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</si>
  <si>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</si>
  <si>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</si>
  <si>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</si>
  <si>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</si>
  <si>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</si>
  <si>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</si>
  <si>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</si>
  <si>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</si>
  <si>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</si>
  <si>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</si>
  <si>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</si>
  <si>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</si>
  <si>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</si>
  <si>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</si>
  <si>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</si>
  <si>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</si>
  <si>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</si>
  <si>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</si>
  <si>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</si>
  <si>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</si>
  <si>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</si>
  <si>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</si>
  <si>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</si>
  <si>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</si>
  <si>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</si>
  <si>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</si>
  <si>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</si>
  <si>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</si>
  <si>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</si>
  <si>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</si>
  <si>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</si>
  <si>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</si>
  <si>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</si>
  <si>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</si>
  <si>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</si>
  <si>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</si>
  <si>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</si>
  <si>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</si>
  <si>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</si>
  <si>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</si>
  <si>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</si>
  <si>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</si>
  <si>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</si>
  <si>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</si>
  <si>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</si>
  <si>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</si>
  <si>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</si>
  <si>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</si>
  <si>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</si>
  <si>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</si>
  <si>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</si>
  <si>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</si>
  <si>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</si>
  <si>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</si>
  <si>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</si>
  <si>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</si>
  <si>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</si>
  <si>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</si>
  <si>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</si>
  <si>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</si>
  <si>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</si>
  <si>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</si>
  <si>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</si>
  <si>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</si>
  <si>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</si>
  <si>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</si>
  <si>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</si>
  <si>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</si>
  <si>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</si>
  <si>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</si>
  <si>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</si>
  <si>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</si>
  <si>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</si>
  <si>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</si>
  <si>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</si>
  <si>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</si>
  <si>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</si>
  <si>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</si>
  <si>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</si>
  <si>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</si>
  <si>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</si>
  <si>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</si>
  <si>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</si>
  <si>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</si>
  <si>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</si>
  <si>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</si>
  <si>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</si>
  <si>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</si>
  <si>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</si>
  <si>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</si>
  <si>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</si>
  <si>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</si>
  <si>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</si>
  <si>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</si>
  <si>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</si>
  <si>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</si>
  <si>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</si>
  <si>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</si>
  <si>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</si>
  <si>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</si>
  <si>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</si>
  <si>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</si>
  <si>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</si>
  <si>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</si>
  <si>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</si>
  <si>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</si>
  <si>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</si>
  <si>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</si>
  <si>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</si>
  <si>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</si>
  <si>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</si>
  <si>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</si>
  <si>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</si>
  <si>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</si>
  <si>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</si>
  <si>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</si>
  <si>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</si>
  <si>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</si>
  <si>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</si>
  <si>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</si>
  <si>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</si>
  <si>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</si>
  <si>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</si>
  <si>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</si>
  <si>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</si>
  <si>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</si>
  <si>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</si>
  <si>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</si>
  <si>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</si>
  <si>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</si>
  <si>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</si>
  <si>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</si>
  <si>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</si>
  <si>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</si>
  <si>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</si>
  <si>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</si>
  <si>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</si>
  <si>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</si>
  <si>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</si>
  <si>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</si>
  <si>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</si>
  <si>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</si>
  <si>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</si>
  <si>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</si>
  <si>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</si>
  <si>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</si>
  <si>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</si>
  <si>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</si>
  <si>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</si>
  <si>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</si>
  <si>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</si>
  <si>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</si>
  <si>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</si>
  <si>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</si>
  <si>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</si>
  <si>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</si>
  <si>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</si>
  <si>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</si>
  <si>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</si>
  <si>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</si>
  <si>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</si>
  <si>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</si>
  <si>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</si>
  <si>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</si>
  <si>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</si>
  <si>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</si>
  <si>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</si>
  <si>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</si>
  <si>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</si>
  <si>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</si>
  <si>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</si>
  <si>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</si>
  <si>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</si>
  <si>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</si>
  <si>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</si>
  <si>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</si>
  <si>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</si>
  <si>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</si>
  <si>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</si>
  <si>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</si>
  <si>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</si>
  <si>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</si>
  <si>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</si>
  <si>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</si>
  <si>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</si>
  <si>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</si>
  <si>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</si>
  <si>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</si>
  <si>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</si>
  <si>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</si>
  <si>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</si>
  <si>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</si>
  <si>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</si>
  <si>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</si>
  <si>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</si>
  <si>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</si>
  <si>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</si>
  <si>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</si>
  <si>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</si>
  <si>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</si>
  <si>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</si>
  <si>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</si>
  <si>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</si>
  <si>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</si>
  <si>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</si>
  <si>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</si>
  <si>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</si>
  <si>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</si>
  <si>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</si>
  <si>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</si>
  <si>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</si>
  <si>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</si>
  <si>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</si>
  <si>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</si>
  <si>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</si>
  <si>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</si>
  <si>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</si>
  <si>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</si>
  <si>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</si>
  <si>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</si>
  <si>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</si>
  <si>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</si>
  <si>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</si>
  <si>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</si>
  <si>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</si>
  <si>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</si>
  <si>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</si>
  <si>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</si>
  <si>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</si>
  <si>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</si>
  <si>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</si>
  <si>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</si>
  <si>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</si>
  <si>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</si>
  <si>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</si>
  <si>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</si>
  <si>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</si>
  <si>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</si>
  <si>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</si>
  <si>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</si>
  <si>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</si>
  <si>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</si>
  <si>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</si>
  <si>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</si>
  <si>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</si>
  <si>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</si>
  <si>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</si>
  <si>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</si>
  <si>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</si>
  <si>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</si>
  <si>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</si>
  <si>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</si>
  <si>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</si>
  <si>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</si>
  <si>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</si>
  <si>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</si>
  <si>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</si>
  <si>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</si>
  <si>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</si>
  <si>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</si>
  <si>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</si>
  <si>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</si>
  <si>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</si>
  <si>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</si>
  <si>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</si>
  <si>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</si>
  <si>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</si>
  <si>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</si>
  <si>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</si>
  <si>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</si>
  <si>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</si>
  <si>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</si>
  <si>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</si>
  <si>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</si>
  <si>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</si>
  <si>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</si>
  <si>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</si>
  <si>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</si>
  <si>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</si>
  <si>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</si>
  <si>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</si>
  <si>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</si>
  <si>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</si>
  <si>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</si>
  <si>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</si>
  <si>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</si>
  <si>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</si>
  <si>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</si>
  <si>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</si>
  <si>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</si>
  <si>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</si>
  <si>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</si>
  <si>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</si>
  <si>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</si>
  <si>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</si>
  <si>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</si>
  <si>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</si>
  <si>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</si>
  <si>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</si>
  <si>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</si>
  <si>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</si>
  <si>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</si>
  <si>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</si>
  <si>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</si>
  <si>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</si>
  <si>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</si>
  <si>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</si>
  <si>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</si>
  <si>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</si>
  <si>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</si>
  <si>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</si>
  <si>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</si>
  <si>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</si>
  <si>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</si>
  <si>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</si>
  <si>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</si>
  <si>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</si>
  <si>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</si>
  <si>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</si>
  <si>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</si>
  <si>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</si>
  <si>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</si>
  <si>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</si>
  <si>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</si>
  <si>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</si>
  <si>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</si>
  <si>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</si>
  <si>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</si>
  <si>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</si>
  <si>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</si>
  <si>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</si>
  <si>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</si>
  <si>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</si>
  <si>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</si>
  <si>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</si>
  <si>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</si>
  <si>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</si>
  <si>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</si>
  <si>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</si>
  <si>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</si>
  <si>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</si>
  <si>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</si>
  <si>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</si>
  <si>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</si>
  <si>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</si>
  <si>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</si>
  <si>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</si>
  <si>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</si>
  <si>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</si>
  <si>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</si>
  <si>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</si>
  <si>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</si>
  <si>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</si>
  <si>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</si>
  <si>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</si>
  <si>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</si>
  <si>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</si>
  <si>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</si>
  <si>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</si>
  <si>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</si>
  <si>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</si>
  <si>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</si>
  <si>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</si>
  <si>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</si>
  <si>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</si>
  <si>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</si>
  <si>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</si>
  <si>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</si>
  <si>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</si>
  <si>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</si>
  <si>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</si>
  <si>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</si>
  <si>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</si>
  <si>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</si>
  <si>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</si>
  <si>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</si>
  <si>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</si>
  <si>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</si>
  <si>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</si>
  <si>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</si>
  <si>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</si>
  <si>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</si>
  <si>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</si>
  <si>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</si>
  <si>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</si>
  <si>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</si>
  <si>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</si>
  <si>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</si>
  <si>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</si>
  <si>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</si>
  <si>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</si>
  <si>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</si>
  <si>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</si>
  <si>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</si>
  <si>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</si>
  <si>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</si>
  <si>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</si>
  <si>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</si>
  <si>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</si>
  <si>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</si>
  <si>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</si>
  <si>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</si>
  <si>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</si>
  <si>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</si>
  <si>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</si>
  <si>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</si>
  <si>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</si>
  <si>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</si>
  <si>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</si>
  <si>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</si>
  <si>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</si>
  <si>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</si>
  <si>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</si>
  <si>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</si>
  <si>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</si>
  <si>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</si>
  <si>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</si>
  <si>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</si>
  <si>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</si>
  <si>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</si>
  <si>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</si>
  <si>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</si>
  <si>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</si>
  <si>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</si>
  <si>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</si>
  <si>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</si>
  <si>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</si>
  <si>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</si>
  <si>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</si>
  <si>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</si>
  <si>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</si>
  <si>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</si>
  <si>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</si>
  <si>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</si>
  <si>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</si>
  <si>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</si>
  <si>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</si>
  <si>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</si>
  <si>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</si>
  <si>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</si>
  <si>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</si>
  <si>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</si>
  <si>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</si>
  <si>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</si>
  <si>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</si>
  <si>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</si>
  <si>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</si>
  <si>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</si>
  <si>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</si>
  <si>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</si>
  <si>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</si>
  <si>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</si>
  <si>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</si>
  <si>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</si>
  <si>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</si>
  <si>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</si>
  <si>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</si>
  <si>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</si>
  <si>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</si>
  <si>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</si>
  <si>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</si>
  <si>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</si>
  <si>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</si>
  <si>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</si>
  <si>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</si>
  <si>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</si>
  <si>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</si>
  <si>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</si>
  <si>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</si>
  <si>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</si>
  <si>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</si>
  <si>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</si>
  <si>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</si>
  <si>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</si>
  <si>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</si>
  <si>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</si>
  <si>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</si>
  <si>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</si>
  <si>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</si>
  <si>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</si>
  <si>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</si>
  <si>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</si>
  <si>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</si>
  <si>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</si>
  <si>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</si>
  <si>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</si>
  <si>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</si>
  <si>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</si>
  <si>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</si>
  <si>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</si>
  <si>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</si>
  <si>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</si>
  <si>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</si>
  <si>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</si>
  <si>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</si>
  <si>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</si>
  <si>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</si>
  <si>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</si>
  <si>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</si>
  <si>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</si>
  <si>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</si>
  <si>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</si>
  <si>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</si>
  <si>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</si>
  <si>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</si>
  <si>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</si>
  <si>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</si>
  <si>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</si>
  <si>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</si>
  <si>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</si>
  <si>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</si>
  <si>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</si>
  <si>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</si>
  <si>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</si>
  <si>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</si>
  <si>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</si>
  <si>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</si>
  <si>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</si>
  <si>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</si>
  <si>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</si>
  <si>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</si>
  <si>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</si>
  <si>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</si>
  <si>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</si>
  <si>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</si>
  <si>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</si>
  <si>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</si>
  <si>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</si>
  <si>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</si>
  <si>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</si>
  <si>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</si>
  <si>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</si>
  <si>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</si>
  <si>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</si>
  <si>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</si>
  <si>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</si>
  <si>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</si>
  <si>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</si>
  <si>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</si>
  <si>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</si>
  <si>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</si>
  <si>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</si>
  <si>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</si>
  <si>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</si>
  <si>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</si>
  <si>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</si>
  <si>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</si>
  <si>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</si>
  <si>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</si>
  <si>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</si>
  <si>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</si>
  <si>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</si>
  <si>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</si>
  <si>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</si>
  <si>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</si>
  <si>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</si>
  <si>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</si>
  <si>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</si>
  <si>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</si>
  <si>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</si>
  <si>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</si>
  <si>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</si>
  <si>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</si>
  <si>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</si>
  <si>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</si>
  <si>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</si>
  <si>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</si>
  <si>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</si>
  <si>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</si>
  <si>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</si>
  <si>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</si>
  <si>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</si>
  <si>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</si>
  <si>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</si>
  <si>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</si>
  <si>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</si>
  <si>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</si>
  <si>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</si>
  <si>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</si>
  <si>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</si>
  <si>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</si>
  <si>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</si>
  <si>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</si>
  <si>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</si>
  <si>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</si>
  <si>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</si>
  <si>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</si>
  <si>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</si>
  <si>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</si>
  <si>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</si>
  <si>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</si>
  <si>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</si>
  <si>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</si>
  <si>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</si>
  <si>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</si>
  <si>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</si>
  <si>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</si>
  <si>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</si>
  <si>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</si>
  <si>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</si>
  <si>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</si>
  <si>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</si>
  <si>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</si>
  <si>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</si>
  <si>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</si>
  <si>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</si>
  <si>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</si>
  <si>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</si>
  <si>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</si>
  <si>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</si>
  <si>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</si>
  <si>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</si>
  <si>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</si>
  <si>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</si>
  <si>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</si>
  <si>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</si>
  <si>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</si>
  <si>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</si>
  <si>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</si>
  <si>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</si>
  <si>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</si>
  <si>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</si>
  <si>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</si>
  <si>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</si>
  <si>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</si>
  <si>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</si>
  <si>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</si>
  <si>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</si>
  <si>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</si>
  <si>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</si>
  <si>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</si>
  <si>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</si>
  <si>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</si>
  <si>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</si>
  <si>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</si>
  <si>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</si>
  <si>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</si>
  <si>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</si>
  <si>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</si>
  <si>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</si>
  <si>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</si>
  <si>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</si>
  <si>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</si>
  <si>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</si>
  <si>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</si>
  <si>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</si>
  <si>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</si>
  <si>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</si>
  <si>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</si>
  <si>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</si>
  <si>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</si>
  <si>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</si>
  <si>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</si>
  <si>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</si>
  <si>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</si>
  <si>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</si>
  <si>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</si>
  <si>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</si>
  <si>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</si>
  <si>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</si>
  <si>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</si>
  <si>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</si>
  <si>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</si>
  <si>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</si>
  <si>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</si>
  <si>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</si>
  <si>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</si>
  <si>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</si>
  <si>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</si>
  <si>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</si>
  <si>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</si>
  <si>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</si>
  <si>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</si>
  <si>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</si>
  <si>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</si>
  <si>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</si>
  <si>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</si>
  <si>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</si>
  <si>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</si>
  <si>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</si>
  <si>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</si>
  <si>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</si>
  <si>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</si>
  <si>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</si>
  <si>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</si>
  <si>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</si>
  <si>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</si>
  <si>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</si>
  <si>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</si>
  <si>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</si>
  <si>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</si>
  <si>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</si>
  <si>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</si>
  <si>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</si>
  <si>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</si>
  <si>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</si>
  <si>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</si>
  <si>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</si>
  <si>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</si>
  <si>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</si>
  <si>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</si>
  <si>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</si>
  <si>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</si>
  <si>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</si>
  <si>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</si>
  <si>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</si>
  <si>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</si>
  <si>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</si>
  <si>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</si>
  <si>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</si>
  <si>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</si>
  <si>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</si>
  <si>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</si>
  <si>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</si>
  <si>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</si>
  <si>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</si>
  <si>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</si>
  <si>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</si>
  <si>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</si>
  <si>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</si>
  <si>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</si>
  <si>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</si>
  <si>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</si>
  <si>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</si>
  <si>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</si>
  <si>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</si>
  <si>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</si>
  <si>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</si>
  <si>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</si>
  <si>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</si>
  <si>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</si>
  <si>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</si>
  <si>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</si>
  <si>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</si>
  <si>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</si>
  <si>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</si>
  <si>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</si>
  <si>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</si>
  <si>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</si>
  <si>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</si>
  <si>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</si>
  <si>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</si>
  <si>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</si>
  <si>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</si>
  <si>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</si>
  <si>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</si>
  <si>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</si>
  <si>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</si>
  <si>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</si>
  <si>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</si>
  <si>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</si>
  <si>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</si>
  <si>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</si>
  <si>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</si>
  <si>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</si>
  <si>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</si>
  <si>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</si>
  <si>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</si>
  <si>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</si>
  <si>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</si>
  <si>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</si>
  <si>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</si>
  <si>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</si>
  <si>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</si>
  <si>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</si>
  <si>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</si>
  <si>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</si>
  <si>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</si>
  <si>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</si>
  <si>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</si>
  <si>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</si>
  <si>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</si>
  <si>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</si>
  <si>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</si>
  <si>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</si>
  <si>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</si>
  <si>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</si>
  <si>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</si>
  <si>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</si>
  <si>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</si>
  <si>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</si>
  <si>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</si>
  <si>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</si>
  <si>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</si>
  <si>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</si>
  <si>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</si>
  <si>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</si>
  <si>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</si>
  <si>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</si>
  <si>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</si>
  <si>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</si>
  <si>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</si>
  <si>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</si>
  <si>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</si>
  <si>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</si>
  <si>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</si>
  <si>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</si>
  <si>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</si>
  <si>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</si>
  <si>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</si>
  <si>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</si>
  <si>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</si>
  <si>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</si>
  <si>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</si>
  <si>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</si>
  <si>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</si>
  <si>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</si>
  <si>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</si>
  <si>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</si>
  <si>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</si>
  <si>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</si>
  <si>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</si>
  <si>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</si>
  <si>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</si>
  <si>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</si>
  <si>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</si>
  <si>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</si>
  <si>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</si>
  <si>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</si>
  <si>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</si>
  <si>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</si>
  <si>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</si>
  <si>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</si>
  <si>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</si>
  <si>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</si>
  <si>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</si>
  <si>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</si>
  <si>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</si>
  <si>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</si>
  <si>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</si>
  <si>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</si>
  <si>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</si>
  <si>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</si>
  <si>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</si>
  <si>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</si>
  <si>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</si>
  <si>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</si>
  <si>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</si>
  <si>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</si>
  <si>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</si>
  <si>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</si>
  <si>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</si>
  <si>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</si>
  <si>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</si>
  <si>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</si>
  <si>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</si>
  <si>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</si>
  <si>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</si>
  <si>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</si>
  <si>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</si>
  <si>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</si>
  <si>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</si>
  <si>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</si>
  <si>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</si>
  <si>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</si>
  <si>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</si>
  <si>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</si>
  <si>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</si>
  <si>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</si>
  <si>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</si>
  <si>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</si>
  <si>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</si>
  <si>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</si>
  <si>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</si>
  <si>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</si>
  <si>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</si>
  <si>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</si>
  <si>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</si>
  <si>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</si>
  <si>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</si>
  <si>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</si>
  <si>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</si>
  <si>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</si>
  <si>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</si>
  <si>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</si>
  <si>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</si>
  <si>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</si>
  <si>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</si>
  <si>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</si>
  <si>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</si>
  <si>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</si>
  <si>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</si>
  <si>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</si>
  <si>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</si>
  <si>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</si>
  <si>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</si>
  <si>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</si>
  <si>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</si>
  <si>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</si>
  <si>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</si>
  <si>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</si>
  <si>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</si>
  <si>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</si>
  <si>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</si>
  <si>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</si>
  <si>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</si>
  <si>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</si>
  <si>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</si>
  <si>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</si>
  <si>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</si>
  <si>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</si>
  <si>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</si>
  <si>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</si>
  <si>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</si>
  <si>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</si>
  <si>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</si>
  <si>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</si>
  <si>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</si>
  <si>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</si>
  <si>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</si>
  <si>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</si>
  <si>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</si>
  <si>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</si>
  <si>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</si>
  <si>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</si>
  <si>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</si>
  <si>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</si>
  <si>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</si>
  <si>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</si>
  <si>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</si>
  <si>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</si>
  <si>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</si>
  <si>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</si>
  <si>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</si>
  <si>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</si>
  <si>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</si>
  <si>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</si>
  <si>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</si>
  <si>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</si>
  <si>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</si>
  <si>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</si>
  <si>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</si>
  <si>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</si>
  <si>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</si>
  <si>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</si>
  <si>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</si>
  <si>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</si>
  <si>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</si>
  <si>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</si>
  <si>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</si>
  <si>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</si>
  <si>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</si>
  <si>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</si>
  <si>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</si>
  <si>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</si>
  <si>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</si>
  <si>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</si>
  <si>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</si>
  <si>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</si>
  <si>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</si>
  <si>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</si>
  <si>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</si>
  <si>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</si>
  <si>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</si>
  <si>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</si>
  <si>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</si>
  <si>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</si>
  <si>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</si>
  <si>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</si>
  <si>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</si>
  <si>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</si>
  <si>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</si>
  <si>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</si>
  <si>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</si>
  <si>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</si>
  <si>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</si>
  <si>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</si>
  <si>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</si>
  <si>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</si>
  <si>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</si>
  <si>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</si>
  <si>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</si>
  <si>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</si>
  <si>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</si>
  <si>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</si>
  <si>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</si>
  <si>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</si>
  <si>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</si>
  <si>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</si>
  <si>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</si>
  <si>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</si>
  <si>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</si>
  <si>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</si>
  <si>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</si>
  <si>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</si>
  <si>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</si>
  <si>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</si>
  <si>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</si>
  <si>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</si>
  <si>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</si>
  <si>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</si>
  <si>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</si>
  <si>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</si>
  <si>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</si>
  <si>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</si>
  <si>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</si>
  <si>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</si>
  <si>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</si>
  <si>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</si>
  <si>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</si>
  <si>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</si>
  <si>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</si>
  <si>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</si>
  <si>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</si>
  <si>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</si>
  <si>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</si>
  <si>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</si>
  <si>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</si>
  <si>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</si>
  <si>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</si>
  <si>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</si>
  <si>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</si>
  <si>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</si>
  <si>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</si>
  <si>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</si>
  <si>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</si>
  <si>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</si>
  <si>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</si>
  <si>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</si>
  <si>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</si>
  <si>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</si>
  <si>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</si>
  <si>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</si>
  <si>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</si>
  <si>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</si>
  <si>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</si>
  <si>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</si>
  <si>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</si>
  <si>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</si>
  <si>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</si>
  <si>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</si>
  <si>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</si>
  <si>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</si>
  <si>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</si>
  <si>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</si>
  <si>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</si>
  <si>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</si>
  <si>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</si>
  <si>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</si>
  <si>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</si>
  <si>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</si>
  <si>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</si>
  <si>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</si>
  <si>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</si>
  <si>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</si>
  <si>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</si>
  <si>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</si>
  <si>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</si>
  <si>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</si>
  <si>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</si>
  <si>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</si>
  <si>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</si>
  <si>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</si>
  <si>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</si>
  <si>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</si>
  <si>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</si>
  <si>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</si>
  <si>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</si>
  <si>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</si>
  <si>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</si>
  <si>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</si>
  <si>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</si>
  <si>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</si>
  <si>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</si>
  <si>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</si>
  <si>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</si>
  <si>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</si>
  <si>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</si>
  <si>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</si>
  <si>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</si>
  <si>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</si>
  <si>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</si>
  <si>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</si>
  <si>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</si>
  <si>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</si>
  <si>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</si>
  <si>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</si>
  <si>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</si>
  <si>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</si>
  <si>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</si>
  <si>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</si>
  <si>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</si>
  <si>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</si>
  <si>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</si>
  <si>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</si>
  <si>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</si>
  <si>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</si>
  <si>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</si>
  <si>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</si>
  <si>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</si>
  <si>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</si>
  <si>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</si>
  <si>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</si>
  <si>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</si>
  <si>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</si>
  <si>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</si>
  <si>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</si>
  <si>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</si>
  <si>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</si>
  <si>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</si>
  <si>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</si>
  <si>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</si>
  <si>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</si>
  <si>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</si>
  <si>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</si>
  <si>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</si>
  <si>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</si>
  <si>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</si>
  <si>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</si>
  <si>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</si>
  <si>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</si>
  <si>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</si>
  <si>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</si>
  <si>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</si>
  <si>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</si>
  <si>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</si>
  <si>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</si>
  <si>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</si>
  <si>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</si>
  <si>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</si>
  <si>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</si>
  <si>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</si>
  <si>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</si>
  <si>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</si>
  <si>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</si>
  <si>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</si>
  <si>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</si>
  <si>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</si>
  <si>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</si>
  <si>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</si>
  <si>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</si>
  <si>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</si>
  <si>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</si>
  <si>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</si>
  <si>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</si>
  <si>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</si>
  <si>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</si>
  <si>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</si>
  <si>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</si>
  <si>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</si>
  <si>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</si>
  <si>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</si>
  <si>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</si>
  <si>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</si>
  <si>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</si>
  <si>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</si>
  <si>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</si>
  <si>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</si>
  <si>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</si>
  <si>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</si>
  <si>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</si>
  <si>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</si>
  <si>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</si>
  <si>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</si>
  <si>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</si>
  <si>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</si>
  <si>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</si>
  <si>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</si>
  <si>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</si>
  <si>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</si>
  <si>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</si>
  <si>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</si>
  <si>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</si>
  <si>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</si>
  <si>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</si>
  <si>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</si>
  <si>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</si>
  <si>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</si>
  <si>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</si>
  <si>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</si>
  <si>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</si>
  <si>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</si>
  <si>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</si>
  <si>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</si>
  <si>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</si>
  <si>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</si>
  <si>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</si>
  <si>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</si>
  <si>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</si>
  <si>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</si>
  <si>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</si>
  <si>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</si>
  <si>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</si>
  <si>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</si>
  <si>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</si>
  <si>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</si>
  <si>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</si>
  <si>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</si>
  <si>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</si>
  <si>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</si>
  <si>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</si>
  <si>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</si>
  <si>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</si>
  <si>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</si>
  <si>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</si>
  <si>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</si>
  <si>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</si>
  <si>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</si>
  <si>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</si>
  <si>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</si>
  <si>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</si>
  <si>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</si>
  <si>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</si>
  <si>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</si>
  <si>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</si>
  <si>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</si>
  <si>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</si>
  <si>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</si>
  <si>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</si>
  <si>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</si>
  <si>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</si>
  <si>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</si>
  <si>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</si>
  <si>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</si>
  <si>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</si>
  <si>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</si>
  <si>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</si>
  <si>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</si>
  <si>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</si>
  <si>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</si>
  <si>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</si>
  <si>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</si>
  <si>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</si>
  <si>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</si>
  <si>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</si>
  <si>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</si>
  <si>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</si>
  <si>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</si>
  <si>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</si>
  <si>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</si>
  <si>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</si>
  <si>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</si>
  <si>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</si>
  <si>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</si>
  <si>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</si>
  <si>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</si>
  <si>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</si>
  <si>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</si>
  <si>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</si>
  <si>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</si>
  <si>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</si>
  <si>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</si>
  <si>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</si>
  <si>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</si>
  <si>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</si>
  <si>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</si>
  <si>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</si>
  <si>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</si>
  <si>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</si>
  <si>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</si>
  <si>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</si>
  <si>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</si>
  <si>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</si>
  <si>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</si>
  <si>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</si>
  <si>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</si>
  <si>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</si>
  <si>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</si>
  <si>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</si>
  <si>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</si>
  <si>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</si>
  <si>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</si>
  <si>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</si>
  <si>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</si>
  <si>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</si>
  <si>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</si>
  <si>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</si>
  <si>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</si>
  <si>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</si>
  <si>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</si>
  <si>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</si>
  <si>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</si>
  <si>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</si>
  <si>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</si>
  <si>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</si>
  <si>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</si>
  <si>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</si>
  <si>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</si>
  <si>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</si>
  <si>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</si>
  <si>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</si>
  <si>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</si>
  <si>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</si>
  <si>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</si>
  <si>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</si>
  <si>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</si>
  <si>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</si>
  <si>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</si>
  <si>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</si>
  <si>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</si>
  <si>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</si>
  <si>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</si>
  <si>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</si>
  <si>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</si>
  <si>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</si>
  <si>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</si>
  <si>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</si>
  <si>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</si>
  <si>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</si>
  <si>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</si>
  <si>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</si>
  <si>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</si>
  <si>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</si>
  <si>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</si>
  <si>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</si>
  <si>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</si>
  <si>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</si>
  <si>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</si>
  <si>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</si>
  <si>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</si>
  <si>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</si>
  <si>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</si>
  <si>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</si>
  <si>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</si>
  <si>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</si>
  <si>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</si>
  <si>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</si>
  <si>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</si>
  <si>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</si>
  <si>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</si>
  <si>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</si>
  <si>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</si>
  <si>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</si>
  <si>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</si>
  <si>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</si>
  <si>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</si>
  <si>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</si>
  <si>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</si>
  <si>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</si>
  <si>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</si>
  <si>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</si>
  <si>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</si>
  <si>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</si>
  <si>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</si>
  <si>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</si>
  <si>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</si>
  <si>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</si>
  <si>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</si>
  <si>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</si>
  <si>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</si>
  <si>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</si>
  <si>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</si>
  <si>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</si>
  <si>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</si>
  <si>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</si>
  <si>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</si>
  <si>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</si>
  <si>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</si>
  <si>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</si>
  <si>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</si>
  <si>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</si>
  <si>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</si>
  <si>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</si>
  <si>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</si>
  <si>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</si>
  <si>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</si>
  <si>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</si>
  <si>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</si>
  <si>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</si>
  <si>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</si>
  <si>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</si>
  <si>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</si>
  <si>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</si>
  <si>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</si>
  <si>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</si>
  <si>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</si>
  <si>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</si>
  <si>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</si>
  <si>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</si>
  <si>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</si>
  <si>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</si>
  <si>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</si>
  <si>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</si>
  <si>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</si>
  <si>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</si>
  <si>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</si>
  <si>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</si>
  <si>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</si>
  <si>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</si>
  <si>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</si>
  <si>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</si>
  <si>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</si>
  <si>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</si>
  <si>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</si>
  <si>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</si>
  <si>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</si>
  <si>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</si>
  <si>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</si>
  <si>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</si>
  <si>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</si>
  <si>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</si>
  <si>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</si>
  <si>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</si>
  <si>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</si>
  <si>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</si>
  <si>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</si>
  <si>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</si>
  <si>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</si>
  <si>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</si>
  <si>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</si>
  <si>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</si>
  <si>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</si>
  <si>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</si>
  <si>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</si>
  <si>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</si>
  <si>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</si>
  <si>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</si>
  <si>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</si>
  <si>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</si>
  <si>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</si>
  <si>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</si>
  <si>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</si>
  <si>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</si>
  <si>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</si>
  <si>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</si>
  <si>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</si>
  <si>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</si>
  <si>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</si>
  <si>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</si>
  <si>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</si>
  <si>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</si>
  <si>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</si>
  <si>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</si>
  <si>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</si>
  <si>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</si>
  <si>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</si>
  <si>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</si>
  <si>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</si>
  <si>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</si>
  <si>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</si>
  <si>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</si>
  <si>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</si>
  <si>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</si>
  <si>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</si>
  <si>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</si>
  <si>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</si>
  <si>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</si>
  <si>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</si>
  <si>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</si>
  <si>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</si>
  <si>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</si>
  <si>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</si>
  <si>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</si>
  <si>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</si>
  <si>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</si>
  <si>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</si>
  <si>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</si>
  <si>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</si>
  <si>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</si>
  <si>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</si>
  <si>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</si>
  <si>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</si>
  <si>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</si>
  <si>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</si>
  <si>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</si>
  <si>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</si>
  <si>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</si>
  <si>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</si>
  <si>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</si>
  <si>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</si>
  <si>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</si>
  <si>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</si>
  <si>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</si>
  <si>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</si>
  <si>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</si>
  <si>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</si>
  <si>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</si>
  <si>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</si>
  <si>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</si>
  <si>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</si>
  <si>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</si>
  <si>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</si>
  <si>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</si>
  <si>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</si>
  <si>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</si>
  <si>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</si>
  <si>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</si>
  <si>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</si>
  <si>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</si>
  <si>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</si>
  <si>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</si>
  <si>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</si>
  <si>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</si>
  <si>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</si>
  <si>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</si>
  <si>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</si>
  <si>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</si>
  <si>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</si>
  <si>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</si>
  <si>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</si>
  <si>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</si>
  <si>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</si>
  <si>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</si>
  <si>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</si>
  <si>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</si>
  <si>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</si>
  <si>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</si>
  <si>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</si>
  <si>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</si>
  <si>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</si>
  <si>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</si>
  <si>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</si>
  <si>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</si>
  <si>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</si>
  <si>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</si>
  <si>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</si>
  <si>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</si>
  <si>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</si>
  <si>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</si>
  <si>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</si>
  <si>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</si>
  <si>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</si>
  <si>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</si>
  <si>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</si>
  <si>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</si>
  <si>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</si>
  <si>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</si>
  <si>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</si>
  <si>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</si>
  <si>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</si>
  <si>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</si>
  <si>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</si>
  <si>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</si>
  <si>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</si>
  <si>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</si>
  <si>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</si>
  <si>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</si>
  <si>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</si>
  <si>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</si>
  <si>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</si>
  <si>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</si>
  <si>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</si>
  <si>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</si>
  <si>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</si>
  <si>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</si>
  <si>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</si>
  <si>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</si>
  <si>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</si>
  <si>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</si>
  <si>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</si>
  <si>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</si>
  <si>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</si>
  <si>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</si>
  <si>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</si>
  <si>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</si>
  <si>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</si>
  <si>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</si>
  <si>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</si>
  <si>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</si>
  <si>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</si>
  <si>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</si>
  <si>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</si>
  <si>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</si>
  <si>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</si>
  <si>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</si>
  <si>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</si>
  <si>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</si>
  <si>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</si>
  <si>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</si>
  <si>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</si>
  <si>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</si>
  <si>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</si>
  <si>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</si>
  <si>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</si>
  <si>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</si>
  <si>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</si>
  <si>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</si>
  <si>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</si>
  <si>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</si>
  <si>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</si>
  <si>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</si>
  <si>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</si>
  <si>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</si>
  <si>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</si>
  <si>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</si>
  <si>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</si>
  <si>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</si>
  <si>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</si>
  <si>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</si>
  <si>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</si>
  <si>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</si>
  <si>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</si>
  <si>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</si>
  <si>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</si>
  <si>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</si>
  <si>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</si>
  <si>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</si>
  <si>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</si>
  <si>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</si>
  <si>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</si>
  <si>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</si>
  <si>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</si>
  <si>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</si>
  <si>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</si>
  <si>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</si>
  <si>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</si>
  <si>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</si>
  <si>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</si>
  <si>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</si>
  <si>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</si>
  <si>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</si>
  <si>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</si>
  <si>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</si>
  <si>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</si>
  <si>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</si>
  <si>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</si>
  <si>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</si>
  <si>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</si>
  <si>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</si>
  <si>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</si>
  <si>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</si>
  <si>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</si>
  <si>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</si>
  <si>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</si>
  <si>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</si>
  <si>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</si>
  <si>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</si>
  <si>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</si>
  <si>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</si>
  <si>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</si>
  <si>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</si>
  <si>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</si>
  <si>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</si>
  <si>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</si>
  <si>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</si>
  <si>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</si>
  <si>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</si>
  <si>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</si>
  <si>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</si>
  <si>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</si>
  <si>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</si>
  <si>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</si>
  <si>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</si>
  <si>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</si>
  <si>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</si>
  <si>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</si>
  <si>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</si>
  <si>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</si>
  <si>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</si>
  <si>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</si>
  <si>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</si>
  <si>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</si>
  <si>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</si>
  <si>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</si>
  <si>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</si>
  <si>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</si>
  <si>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</si>
  <si>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</si>
  <si>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</si>
  <si>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</si>
  <si>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</si>
  <si>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</si>
  <si>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</si>
  <si>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</si>
  <si>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</si>
  <si>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</si>
  <si>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</si>
  <si>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</si>
  <si>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</si>
  <si>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</si>
  <si>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</si>
  <si>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</si>
  <si>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</si>
  <si>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</si>
  <si>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</si>
  <si>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</si>
  <si>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</si>
  <si>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</si>
  <si>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</si>
  <si>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</si>
  <si>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</si>
  <si>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</si>
  <si>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</si>
  <si>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</si>
  <si>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</si>
  <si>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</si>
  <si>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</si>
  <si>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</si>
  <si>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</si>
  <si>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</si>
  <si>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</si>
  <si>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</si>
  <si>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</si>
  <si>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</si>
  <si>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</si>
  <si>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</si>
  <si>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</si>
  <si>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</si>
  <si>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</si>
  <si>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</si>
  <si>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</si>
  <si>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</si>
  <si>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</si>
  <si>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</si>
  <si>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</si>
  <si>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</si>
  <si>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</si>
  <si>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</si>
  <si>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</si>
  <si>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</si>
  <si>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</si>
  <si>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</si>
  <si>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</si>
  <si>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</si>
  <si>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</si>
  <si>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</si>
  <si>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</si>
  <si>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</si>
  <si>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</si>
  <si>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</si>
  <si>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</si>
  <si>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</si>
  <si>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</si>
  <si>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</si>
  <si>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</si>
  <si>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</si>
  <si>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</si>
  <si>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</si>
  <si>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</si>
  <si>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</si>
  <si>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</si>
  <si>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</si>
  <si>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</si>
  <si>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</si>
  <si>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</si>
  <si>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</si>
  <si>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</si>
  <si>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</si>
  <si>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</si>
  <si>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</si>
  <si>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</si>
  <si>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</si>
  <si>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</si>
  <si>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</si>
  <si>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</si>
  <si>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</si>
  <si>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</si>
  <si>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</si>
  <si>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</si>
  <si>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</si>
  <si>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</si>
  <si>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</si>
  <si>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</si>
  <si>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</si>
  <si>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</si>
  <si>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</si>
  <si>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</si>
  <si>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</si>
  <si>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</si>
  <si>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</si>
  <si>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</si>
  <si>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</si>
  <si>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</si>
  <si>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</si>
  <si>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</si>
  <si>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</si>
  <si>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</si>
  <si>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</si>
  <si>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</si>
  <si>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</si>
  <si>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</si>
  <si>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</si>
  <si>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</si>
  <si>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</si>
  <si>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</si>
  <si>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</si>
  <si>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</si>
  <si>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</si>
  <si>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</si>
  <si>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</si>
  <si>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</si>
  <si>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</si>
  <si>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</si>
  <si>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</si>
  <si>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</si>
  <si>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</si>
  <si>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</si>
  <si>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</si>
  <si>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</si>
  <si>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</si>
  <si>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</si>
  <si>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</si>
  <si>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</si>
  <si>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</si>
  <si>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</si>
  <si>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</si>
  <si>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</si>
  <si>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</si>
  <si>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</si>
  <si>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</si>
  <si>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</si>
  <si>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</si>
  <si>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</si>
  <si>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</si>
  <si>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</si>
  <si>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</si>
  <si>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</si>
  <si>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</si>
  <si>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</si>
  <si>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</si>
  <si>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</si>
  <si>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</si>
  <si>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</si>
  <si>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</si>
  <si>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</si>
  <si>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</si>
  <si>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</si>
  <si>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</si>
  <si>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</si>
  <si>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</si>
  <si>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</si>
  <si>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</si>
  <si>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</si>
  <si>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</si>
  <si>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</si>
  <si>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</si>
  <si>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</si>
  <si>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</si>
  <si>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</si>
  <si>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</si>
  <si>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</si>
  <si>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</si>
  <si>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</si>
  <si>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</si>
  <si>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</si>
  <si>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</si>
  <si>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</si>
  <si>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</si>
  <si>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</si>
  <si>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</si>
  <si>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</si>
  <si>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</si>
  <si>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</si>
  <si>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</si>
  <si>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</si>
  <si>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</si>
  <si>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</si>
  <si>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</si>
  <si>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</si>
  <si>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</si>
  <si>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</si>
  <si>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</si>
  <si>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</si>
  <si>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</si>
  <si>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</si>
  <si>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</si>
  <si>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</si>
  <si>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</si>
  <si>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</si>
  <si>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</si>
  <si>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</si>
  <si>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</si>
  <si>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</si>
  <si>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</si>
  <si>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</si>
  <si>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</si>
  <si>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</si>
  <si>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</si>
  <si>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</si>
  <si>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</si>
  <si>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</si>
  <si>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</si>
  <si>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</si>
  <si>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</si>
  <si>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</si>
  <si>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</si>
  <si>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</si>
  <si>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</si>
  <si>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</si>
  <si>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</si>
  <si>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</si>
  <si>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</si>
  <si>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</si>
  <si>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</si>
  <si>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</si>
  <si>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</si>
  <si>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</si>
  <si>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</si>
  <si>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</si>
  <si>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</si>
  <si>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</si>
  <si>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</si>
  <si>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</si>
  <si>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</si>
  <si>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</si>
  <si>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</si>
  <si>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</si>
  <si>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</si>
  <si>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</si>
  <si>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</si>
  <si>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</si>
  <si>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</si>
  <si>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</si>
  <si>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</si>
  <si>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</si>
  <si>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</si>
  <si>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</si>
  <si>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</si>
  <si>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</si>
  <si>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</si>
  <si>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</si>
  <si>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</si>
  <si>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</si>
  <si>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</si>
  <si>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</si>
  <si>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</si>
  <si>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</si>
  <si>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</si>
  <si>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</si>
  <si>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</si>
  <si>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</si>
  <si>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</si>
  <si>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</si>
  <si>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</si>
  <si>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</si>
  <si>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</si>
  <si>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</si>
  <si>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</si>
  <si>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</si>
  <si>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</si>
  <si>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</si>
  <si>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</si>
  <si>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</si>
  <si>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</si>
  <si>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</si>
  <si>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</si>
  <si>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</si>
  <si>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</si>
  <si>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</si>
  <si>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</si>
  <si>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</si>
  <si>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</si>
  <si>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</si>
  <si>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</si>
  <si>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</si>
  <si>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</si>
  <si>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</si>
  <si>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</si>
  <si>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</si>
  <si>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</si>
  <si>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</si>
  <si>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</si>
  <si>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</si>
  <si>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</si>
  <si>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</si>
  <si>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</si>
  <si>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</si>
  <si>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</si>
  <si>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</si>
  <si>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</si>
  <si>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</si>
  <si>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</si>
  <si>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</si>
  <si>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</si>
  <si>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</si>
  <si>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</si>
  <si>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</si>
  <si>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</si>
  <si>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</si>
  <si>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</si>
  <si>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</si>
  <si>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</si>
  <si>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</si>
  <si>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</si>
  <si>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</si>
  <si>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</si>
  <si>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</si>
  <si>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</si>
  <si>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</si>
  <si>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</si>
  <si>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</si>
  <si>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</si>
  <si>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</si>
  <si>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</si>
  <si>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</si>
  <si>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</si>
  <si>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</si>
  <si>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</si>
  <si>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</si>
  <si>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</si>
  <si>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</si>
  <si>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</si>
  <si>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</si>
  <si>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</si>
  <si>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</si>
  <si>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</si>
  <si>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</si>
  <si>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</si>
  <si>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</si>
  <si>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</si>
  <si>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</si>
  <si>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</si>
  <si>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</si>
  <si>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</si>
  <si>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</si>
  <si>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</si>
  <si>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</si>
  <si>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</si>
  <si>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</si>
  <si>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</si>
  <si>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</si>
  <si>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</si>
  <si>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</si>
  <si>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</si>
  <si>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</si>
  <si>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</si>
  <si>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</si>
  <si>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</si>
  <si>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</si>
  <si>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</si>
  <si>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</si>
  <si>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</si>
  <si>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</si>
  <si>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</si>
  <si>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</si>
  <si>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</si>
  <si>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</si>
  <si>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</si>
  <si>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</si>
  <si>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</si>
  <si>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</si>
  <si>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</si>
  <si>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</si>
  <si>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</si>
  <si>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</si>
  <si>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</si>
  <si>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</si>
  <si>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</si>
  <si>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</si>
  <si>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</si>
  <si>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</si>
  <si>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</si>
  <si>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</si>
  <si>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</si>
  <si>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</si>
  <si>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</si>
  <si>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</si>
  <si>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</si>
  <si>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</si>
  <si>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</si>
  <si>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</si>
  <si>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</si>
  <si>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</si>
  <si>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</si>
  <si>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</si>
  <si>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</si>
  <si>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</si>
  <si>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</si>
  <si>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</si>
  <si>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</si>
  <si>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</si>
  <si>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</si>
  <si>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</si>
  <si>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</si>
  <si>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</si>
  <si>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</si>
  <si>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</si>
  <si>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</si>
  <si>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</si>
  <si>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</si>
  <si>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</si>
  <si>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</si>
  <si>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</si>
  <si>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</si>
  <si>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</si>
  <si>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</si>
  <si>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</si>
  <si>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</si>
  <si>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</si>
  <si>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</si>
  <si>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</si>
  <si>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</si>
  <si>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</si>
  <si>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</si>
  <si>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</si>
  <si>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</si>
  <si>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</si>
  <si>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</si>
  <si>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</si>
  <si>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</si>
  <si>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</si>
  <si>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</si>
  <si>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</si>
  <si>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</si>
  <si>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</si>
  <si>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</si>
  <si>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</si>
  <si>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</si>
  <si>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</si>
  <si>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</si>
  <si>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</si>
  <si>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</si>
  <si>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</si>
  <si>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</si>
  <si>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</si>
  <si>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</si>
  <si>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</si>
  <si>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</si>
  <si>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</si>
  <si>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</si>
  <si>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</si>
  <si>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</si>
  <si>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</si>
  <si>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</si>
  <si>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</si>
  <si>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</si>
  <si>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</si>
  <si>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</si>
  <si>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</si>
  <si>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</si>
  <si>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</si>
  <si>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</si>
  <si>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</si>
  <si>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</si>
  <si>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</si>
  <si>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</si>
  <si>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</si>
  <si>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</si>
  <si>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</si>
  <si>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</si>
  <si>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</si>
  <si>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</si>
  <si>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</si>
  <si>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</si>
  <si>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</si>
  <si>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</si>
  <si>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</si>
  <si>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</si>
  <si>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</si>
  <si>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</si>
  <si>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</si>
  <si>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</si>
  <si>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</si>
  <si>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</si>
  <si>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</si>
  <si>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</si>
  <si>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</si>
  <si>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</si>
  <si>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</si>
  <si>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</si>
  <si>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</si>
  <si>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</si>
  <si>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</si>
  <si>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</si>
  <si>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</si>
  <si>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</si>
  <si>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</si>
  <si>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</si>
  <si>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</si>
  <si>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</si>
  <si>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</si>
  <si>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</si>
  <si>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</si>
  <si>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</si>
  <si>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</si>
  <si>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</si>
  <si>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</si>
  <si>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</si>
  <si>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</si>
  <si>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</si>
  <si>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</si>
  <si>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</si>
  <si>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</si>
  <si>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</si>
  <si>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</si>
  <si>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</si>
  <si>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</si>
  <si>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</si>
  <si>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</si>
  <si>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</si>
  <si>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</si>
  <si>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</si>
  <si>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</si>
  <si>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</si>
  <si>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</si>
  <si>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</si>
  <si>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</si>
  <si>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</si>
  <si>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</si>
  <si>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</si>
  <si>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</si>
  <si>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</si>
  <si>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</si>
  <si>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</si>
  <si>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</si>
  <si>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</si>
  <si>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</si>
  <si>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</si>
  <si>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</si>
  <si>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</si>
  <si>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</si>
  <si>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</si>
  <si>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</si>
  <si>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</si>
  <si>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</si>
  <si>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</si>
  <si>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</si>
  <si>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</si>
  <si>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</si>
  <si>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</si>
  <si>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</si>
  <si>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</si>
  <si>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</si>
  <si>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</si>
  <si>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</si>
  <si>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</si>
  <si>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</si>
  <si>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</si>
  <si>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</si>
  <si>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</si>
  <si>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</si>
  <si>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</si>
  <si>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</si>
  <si>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</si>
  <si>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</si>
  <si>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</si>
  <si>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</si>
  <si>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</si>
  <si>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</si>
  <si>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</si>
  <si>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</si>
  <si>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</si>
  <si>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</si>
  <si>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</si>
  <si>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</si>
  <si>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</si>
  <si>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</si>
  <si>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</si>
  <si>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</si>
  <si>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</si>
  <si>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</si>
  <si>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</si>
  <si>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</si>
  <si>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</si>
  <si>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</si>
  <si>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</si>
  <si>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</si>
  <si>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</si>
  <si>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</si>
  <si>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</si>
  <si>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</si>
  <si>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</si>
  <si>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</si>
  <si>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</si>
  <si>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</si>
  <si>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</si>
  <si>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</si>
  <si>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</si>
  <si>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</si>
  <si>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</si>
  <si>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</si>
  <si>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</si>
  <si>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</si>
  <si>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</si>
  <si>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</si>
  <si>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</si>
  <si>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</si>
  <si>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</si>
  <si>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</si>
  <si>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</si>
  <si>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</si>
  <si>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</si>
  <si>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</si>
  <si>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</si>
  <si>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</si>
  <si>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</si>
  <si>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</si>
  <si>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</si>
  <si>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</si>
  <si>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</si>
  <si>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</si>
  <si>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</si>
  <si>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</si>
  <si>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</si>
  <si>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</si>
  <si>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</si>
  <si>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</si>
  <si>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</si>
  <si>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</si>
  <si>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</si>
  <si>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</si>
  <si>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</si>
  <si>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</si>
  <si>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</si>
  <si>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</si>
  <si>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</si>
  <si>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</si>
  <si>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</si>
  <si>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</si>
  <si>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</si>
  <si>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</si>
  <si>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</si>
  <si>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</si>
  <si>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</si>
  <si>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</si>
  <si>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</si>
  <si>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</si>
  <si>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</si>
  <si>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</si>
  <si>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</si>
  <si>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</si>
  <si>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</si>
  <si>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</si>
  <si>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</si>
  <si>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</si>
  <si>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</si>
  <si>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</si>
  <si>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</si>
  <si>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</si>
  <si>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</si>
  <si>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</si>
  <si>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</si>
  <si>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</si>
  <si>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</si>
  <si>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</si>
  <si>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</si>
  <si>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</si>
  <si>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</si>
  <si>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</si>
  <si>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</si>
  <si>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</si>
  <si>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</si>
  <si>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</si>
  <si>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</si>
  <si>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</si>
  <si>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</si>
  <si>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</si>
  <si>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</si>
  <si>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</si>
  <si>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</si>
  <si>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</si>
  <si>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</si>
  <si>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</si>
  <si>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</si>
  <si>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</si>
  <si>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</si>
  <si>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</si>
  <si>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</si>
  <si>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</si>
  <si>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</si>
  <si>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</si>
  <si>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</si>
  <si>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</si>
  <si>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</si>
  <si>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</si>
  <si>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</si>
  <si>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</si>
  <si>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</si>
  <si>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</si>
  <si>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</si>
  <si>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</si>
  <si>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</si>
  <si>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</si>
  <si>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</si>
  <si>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</si>
  <si>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</si>
  <si>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</si>
  <si>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</si>
  <si>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</si>
  <si>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</si>
  <si>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</si>
  <si>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</si>
  <si>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</si>
  <si>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</si>
  <si>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</si>
  <si>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</si>
  <si>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</si>
  <si>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</si>
  <si>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</si>
  <si>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</si>
  <si>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</si>
  <si>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</si>
  <si>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</si>
  <si>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</si>
  <si>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</si>
  <si>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</si>
  <si>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</si>
  <si>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</si>
  <si>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</si>
  <si>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</si>
  <si>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</si>
  <si>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</si>
  <si>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</si>
  <si>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</si>
  <si>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</si>
  <si>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</si>
  <si>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</si>
  <si>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</si>
  <si>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</si>
  <si>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</si>
  <si>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</si>
  <si>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</si>
  <si>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</si>
  <si>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</si>
  <si>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</si>
  <si>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</si>
  <si>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</si>
  <si>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</si>
  <si>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</si>
  <si>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</si>
  <si>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</si>
  <si>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</si>
  <si>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</si>
  <si>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</si>
  <si>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</si>
  <si>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</si>
  <si>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</si>
  <si>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</si>
  <si>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</si>
  <si>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</si>
  <si>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</si>
  <si>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</si>
  <si>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</si>
  <si>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</si>
  <si>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</si>
  <si>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</si>
  <si>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</si>
  <si>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</si>
  <si>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</si>
  <si>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</si>
  <si>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</si>
  <si>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</si>
  <si>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</si>
  <si>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</si>
  <si>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</si>
  <si>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</si>
  <si>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</si>
  <si>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</si>
  <si>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</si>
  <si>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</si>
  <si>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</si>
  <si>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</si>
  <si>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</si>
  <si>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</si>
  <si>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</si>
  <si>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</si>
  <si>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</si>
  <si>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</si>
  <si>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</si>
  <si>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</si>
  <si>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</si>
  <si>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</si>
  <si>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</si>
  <si>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</si>
  <si>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</si>
  <si>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</si>
  <si>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</si>
  <si>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</si>
  <si>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</si>
  <si>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</si>
  <si>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</si>
  <si>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</si>
  <si>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</si>
  <si>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</si>
  <si>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</si>
  <si>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</si>
  <si>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</si>
  <si>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</si>
  <si>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</si>
  <si>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</si>
  <si>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</si>
  <si>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</si>
  <si>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</si>
  <si>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</si>
  <si>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</si>
  <si>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</si>
  <si>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</si>
  <si>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</si>
  <si>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</si>
  <si>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</si>
  <si>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</si>
  <si>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</si>
  <si>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</si>
  <si>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</si>
  <si>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</si>
  <si>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</si>
  <si>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</si>
  <si>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</si>
  <si>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</si>
  <si>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</si>
  <si>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</si>
  <si>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</si>
  <si>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</si>
  <si>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</si>
  <si>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</si>
  <si>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</si>
  <si>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</si>
  <si>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</si>
  <si>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</si>
  <si>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</si>
  <si>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</si>
  <si>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</si>
  <si>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</si>
  <si>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</si>
  <si>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</si>
  <si>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</si>
  <si>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</si>
  <si>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</si>
  <si>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</si>
  <si>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</si>
  <si>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</si>
  <si>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</si>
  <si>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</si>
  <si>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</si>
  <si>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</si>
  <si>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</si>
  <si>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</si>
  <si>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</si>
  <si>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</si>
  <si>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</si>
  <si>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</si>
  <si>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</si>
  <si>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</si>
  <si>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</si>
  <si>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</si>
  <si>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</si>
  <si>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</si>
  <si>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</si>
  <si>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</si>
  <si>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</si>
  <si>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</si>
  <si>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</si>
  <si>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</si>
  <si>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</si>
  <si>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</si>
  <si>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</si>
  <si>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</si>
  <si>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</si>
  <si>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</si>
  <si>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</si>
  <si>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</si>
  <si>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</si>
  <si>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</si>
  <si>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</si>
  <si>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</si>
  <si>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</si>
  <si>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</si>
  <si>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</si>
  <si>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</si>
  <si>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</si>
  <si>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</si>
  <si>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</si>
  <si>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</si>
  <si>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</si>
  <si>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</si>
  <si>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</si>
  <si>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</si>
  <si>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</si>
  <si>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</si>
  <si>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</si>
  <si>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</si>
  <si>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</si>
  <si>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</si>
  <si>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</si>
  <si>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</si>
  <si>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</si>
  <si>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</si>
  <si>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</si>
  <si>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</si>
  <si>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</si>
  <si>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</si>
  <si>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</si>
  <si>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</si>
  <si>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</si>
  <si>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</si>
  <si>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</si>
  <si>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</si>
  <si>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</si>
  <si>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</si>
  <si>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</si>
  <si>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</si>
  <si>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</si>
  <si>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</si>
  <si>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</si>
  <si>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</si>
  <si>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</si>
  <si>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</si>
  <si>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</si>
  <si>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</si>
  <si>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</si>
  <si>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</si>
  <si>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</si>
  <si>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</si>
  <si>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</si>
  <si>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</si>
  <si>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</si>
  <si>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</si>
  <si>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</si>
  <si>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</si>
  <si>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</si>
  <si>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</si>
  <si>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</si>
  <si>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</si>
  <si>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</si>
  <si>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</si>
  <si>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</si>
  <si>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</si>
  <si>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</si>
  <si>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</si>
  <si>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</si>
  <si>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</si>
  <si>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</si>
  <si>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</si>
  <si>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</si>
  <si>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</si>
  <si>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</si>
  <si>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</si>
  <si>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</si>
  <si>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</si>
  <si>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</si>
  <si>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</si>
  <si>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</si>
  <si>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</si>
  <si>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</si>
  <si>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</si>
  <si>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</si>
  <si>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</si>
  <si>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</si>
  <si>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</si>
  <si>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</si>
  <si>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</si>
  <si>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</si>
  <si>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</si>
  <si>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</si>
  <si>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</si>
  <si>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</si>
  <si>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</si>
  <si>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</si>
  <si>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</si>
  <si>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</si>
  <si>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</si>
  <si>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</si>
  <si>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</si>
  <si>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</si>
  <si>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</si>
  <si>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</si>
  <si>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</si>
  <si>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</si>
  <si>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</si>
  <si>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</si>
  <si>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</si>
  <si>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</si>
  <si>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</si>
  <si>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</si>
  <si>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</si>
  <si>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</si>
  <si>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</si>
  <si>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</si>
  <si>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</si>
  <si>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</si>
  <si>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</si>
  <si>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</si>
  <si>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</si>
  <si>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</si>
  <si>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</si>
  <si>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</si>
  <si>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</si>
  <si>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</si>
  <si>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</si>
  <si>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</si>
  <si>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</si>
  <si>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</si>
  <si>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</si>
  <si>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</si>
  <si>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</si>
  <si>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</si>
  <si>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</si>
  <si>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</si>
  <si>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</si>
  <si>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</si>
  <si>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</si>
  <si>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</si>
  <si>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</si>
  <si>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</si>
  <si>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</si>
  <si>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</si>
  <si>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</si>
  <si>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</si>
  <si>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</si>
  <si>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</si>
  <si>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</si>
  <si>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</si>
  <si>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</si>
  <si>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</si>
  <si>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</si>
  <si>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</si>
  <si>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</si>
  <si>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</si>
  <si>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</si>
  <si>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</si>
  <si>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</si>
  <si>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</si>
  <si>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</si>
  <si>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</si>
  <si>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</si>
  <si>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</si>
  <si>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</si>
  <si>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</si>
  <si>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</si>
  <si>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</si>
  <si>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</si>
  <si>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</si>
  <si>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</si>
  <si>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</si>
  <si>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</si>
  <si>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</si>
  <si>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</si>
  <si>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</si>
  <si>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</si>
  <si>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</si>
  <si>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</si>
  <si>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</si>
  <si>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</si>
  <si>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</si>
  <si>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</si>
  <si>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</si>
  <si>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</si>
  <si>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</si>
  <si>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</si>
  <si>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</si>
  <si>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</si>
  <si>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</si>
  <si>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</si>
  <si>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</si>
  <si>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</si>
  <si>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</si>
  <si>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</si>
  <si>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</si>
  <si>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</si>
  <si>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</si>
  <si>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</si>
  <si>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</si>
  <si>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</si>
  <si>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</si>
  <si>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</si>
  <si>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</si>
  <si>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</si>
  <si>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</si>
  <si>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</si>
  <si>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</si>
  <si>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</si>
  <si>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</si>
  <si>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</si>
  <si>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</si>
  <si>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</si>
  <si>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</si>
  <si>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</si>
  <si>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</si>
  <si>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</si>
  <si>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</si>
  <si>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</si>
  <si>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</si>
  <si>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</si>
  <si>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</si>
  <si>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</si>
  <si>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</si>
  <si>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</si>
  <si>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</si>
  <si>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</si>
  <si>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</si>
  <si>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</si>
  <si>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</si>
  <si>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</si>
  <si>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</si>
  <si>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</si>
  <si>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</si>
  <si>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</si>
  <si>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</si>
  <si>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</si>
  <si>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</si>
  <si>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</si>
  <si>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</si>
  <si>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</si>
  <si>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</si>
  <si>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</si>
  <si>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</si>
  <si>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</si>
  <si>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</si>
  <si>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</si>
  <si>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</si>
  <si>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</si>
  <si>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</si>
  <si>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</si>
  <si>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</si>
  <si>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</si>
  <si>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</si>
  <si>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</si>
  <si>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</si>
  <si>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</si>
  <si>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</si>
  <si>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</si>
  <si>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</si>
  <si>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</si>
  <si>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</si>
  <si>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</si>
  <si>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</si>
  <si>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</si>
  <si>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</si>
  <si>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</si>
  <si>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</si>
  <si>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</si>
  <si>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</si>
  <si>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</si>
  <si>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</si>
  <si>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</si>
  <si>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</si>
  <si>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</si>
  <si>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</si>
  <si>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</si>
  <si>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</si>
  <si>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</si>
  <si>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</si>
  <si>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</si>
  <si>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</si>
  <si>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</si>
  <si>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</si>
  <si>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</si>
  <si>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</si>
  <si>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</si>
  <si>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</si>
  <si>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</si>
  <si>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</si>
  <si>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</si>
  <si>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</si>
  <si>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</si>
  <si>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</si>
  <si>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</si>
  <si>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</si>
  <si>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</si>
  <si>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</si>
  <si>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</si>
  <si>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</si>
  <si>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</si>
  <si>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</si>
  <si>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</si>
  <si>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</si>
  <si>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</si>
  <si>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</si>
  <si>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</si>
  <si>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</si>
  <si>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</si>
  <si>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</si>
  <si>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</si>
  <si>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</si>
  <si>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</si>
  <si>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</si>
  <si>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</si>
  <si>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</si>
  <si>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</si>
  <si>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</si>
  <si>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</si>
  <si>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</si>
  <si>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</si>
  <si>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</si>
  <si>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</si>
  <si>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</si>
  <si>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</si>
  <si>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</si>
  <si>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</si>
  <si>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</si>
  <si>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</si>
  <si>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</si>
  <si>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</si>
  <si>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</si>
  <si>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</si>
  <si>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</si>
  <si>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</si>
  <si>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</si>
  <si>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</si>
  <si>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</si>
  <si>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</si>
  <si>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</si>
  <si>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</si>
  <si>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</si>
  <si>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</si>
  <si>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</si>
  <si>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</si>
  <si>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</si>
  <si>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</si>
  <si>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</si>
  <si>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</si>
  <si>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</si>
  <si>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</si>
  <si>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</si>
  <si>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</si>
  <si>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</si>
  <si>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</si>
  <si>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</si>
  <si>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</si>
  <si>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</si>
  <si>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</si>
  <si>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</si>
  <si>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</si>
  <si>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</si>
  <si>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</si>
  <si>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</si>
  <si>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</si>
  <si>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</si>
  <si>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</si>
  <si>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</si>
  <si>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</si>
  <si>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</si>
  <si>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</si>
  <si>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</si>
  <si>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</si>
  <si>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</si>
  <si>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</si>
  <si>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</si>
  <si>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</si>
  <si>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</si>
  <si>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</si>
  <si>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</si>
  <si>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</si>
  <si>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</si>
  <si>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</si>
  <si>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</si>
  <si>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</si>
  <si>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</si>
  <si>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</si>
  <si>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</si>
  <si>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</si>
  <si>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</si>
  <si>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</si>
  <si>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</si>
  <si>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</si>
  <si>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</si>
  <si>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</si>
  <si>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</si>
  <si>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</si>
  <si>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</si>
  <si>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</si>
  <si>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</si>
  <si>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</si>
  <si>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</si>
  <si>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</si>
  <si>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</si>
  <si>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</si>
  <si>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</si>
  <si>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</si>
  <si>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</si>
  <si>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</si>
  <si>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</si>
  <si>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</si>
  <si>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</si>
  <si>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</si>
  <si>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</si>
  <si>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</si>
  <si>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</si>
  <si>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</si>
  <si>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</si>
  <si>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</si>
  <si>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</si>
  <si>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</si>
  <si>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</si>
  <si>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</si>
  <si>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</si>
  <si>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</si>
  <si>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</si>
  <si>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</si>
  <si>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</si>
  <si>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</si>
  <si>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</si>
  <si>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</si>
  <si>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</si>
  <si>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</si>
  <si>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</si>
  <si>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</si>
  <si>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</si>
  <si>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</si>
  <si>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</si>
  <si>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</si>
  <si>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</si>
  <si>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</si>
  <si>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</si>
  <si>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</si>
  <si>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</si>
  <si>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</si>
  <si>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</si>
  <si>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</si>
  <si>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</si>
  <si>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</si>
  <si>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</si>
  <si>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</si>
  <si>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</si>
  <si>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</si>
  <si>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</si>
  <si>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</si>
  <si>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</si>
  <si>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</si>
  <si>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</si>
  <si>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</si>
  <si>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</si>
  <si>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</si>
  <si>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</si>
  <si>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</si>
  <si>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</si>
  <si>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</si>
  <si>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</si>
  <si>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</si>
  <si>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</si>
  <si>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</si>
  <si>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</si>
  <si>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</si>
  <si>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</si>
  <si>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</si>
  <si>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</si>
  <si>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</si>
  <si>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</si>
  <si>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</si>
  <si>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</si>
  <si>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</si>
  <si>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</si>
  <si>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</si>
  <si>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</si>
  <si>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</si>
  <si>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</si>
  <si>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</si>
  <si>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</si>
  <si>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</si>
  <si>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</si>
  <si>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</si>
  <si>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</si>
  <si>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</si>
  <si>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</si>
  <si>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</si>
  <si>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</si>
  <si>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</si>
  <si>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</si>
  <si>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</si>
  <si>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</si>
  <si>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</si>
  <si>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</si>
  <si>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</si>
  <si>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</si>
  <si>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</si>
  <si>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</si>
  <si>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</si>
  <si>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</si>
  <si>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</si>
  <si>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</si>
  <si>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</si>
  <si>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</si>
  <si>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</si>
  <si>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</si>
  <si>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</si>
  <si>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</si>
  <si>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</si>
  <si>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</si>
  <si>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</si>
  <si>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</si>
  <si>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</si>
  <si>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</si>
  <si>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</si>
  <si>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</si>
  <si>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</si>
  <si>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</si>
  <si>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</si>
  <si>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</si>
  <si>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</si>
  <si>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</si>
  <si>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</si>
  <si>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</si>
  <si>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</si>
  <si>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</si>
  <si>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</si>
  <si>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</si>
  <si>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</si>
  <si>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</si>
  <si>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</si>
  <si>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</si>
  <si>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</si>
  <si>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</si>
  <si>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</si>
  <si>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</si>
  <si>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</si>
  <si>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</si>
  <si>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</si>
  <si>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</si>
  <si>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</si>
  <si>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</si>
  <si>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</si>
  <si>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</si>
  <si>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</si>
  <si>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</si>
  <si>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</si>
  <si>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</si>
  <si>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</si>
  <si>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</si>
  <si>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</si>
  <si>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</si>
  <si>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</si>
  <si>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</si>
  <si>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</si>
  <si>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</si>
  <si>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</si>
  <si>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</si>
  <si>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</si>
  <si>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</si>
  <si>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</si>
  <si>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</si>
  <si>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</si>
  <si>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</si>
  <si>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</si>
  <si>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</si>
  <si>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</si>
  <si>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</si>
  <si>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</si>
  <si>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</si>
  <si>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</si>
  <si>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</si>
  <si>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</si>
  <si>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</si>
  <si>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</si>
  <si>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</si>
  <si>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</si>
  <si>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</si>
  <si>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</si>
  <si>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</si>
  <si>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</si>
  <si>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</si>
  <si>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</si>
  <si>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</si>
  <si>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</si>
  <si>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</si>
  <si>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</si>
  <si>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</si>
  <si>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</si>
  <si>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</si>
  <si>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</si>
  <si>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</si>
  <si>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</si>
  <si>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</si>
  <si>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</si>
  <si>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</si>
  <si>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</si>
  <si>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</si>
  <si>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</si>
  <si>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</si>
  <si>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</si>
  <si>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</si>
  <si>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</si>
  <si>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</si>
  <si>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</si>
  <si>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</si>
  <si>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</si>
  <si>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</si>
  <si>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</si>
  <si>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</si>
  <si>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</si>
  <si>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</si>
  <si>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</si>
  <si>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</si>
  <si>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</si>
  <si>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</si>
  <si>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</si>
  <si>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</si>
  <si>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</si>
  <si>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</si>
  <si>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</si>
  <si>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</si>
  <si>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</si>
  <si>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</si>
  <si>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</si>
  <si>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</si>
  <si>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</si>
  <si>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</si>
  <si>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</si>
  <si>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</si>
  <si>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</si>
  <si>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</si>
  <si>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</si>
  <si>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</si>
  <si>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</si>
  <si>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</si>
  <si>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</si>
  <si>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</si>
  <si>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</si>
  <si>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</si>
  <si>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</si>
  <si>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</si>
  <si>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</si>
  <si>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</si>
  <si>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</si>
  <si>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</si>
  <si>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</si>
  <si>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</si>
  <si>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</si>
  <si>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</si>
  <si>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</si>
  <si>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</si>
  <si>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</si>
  <si>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</si>
  <si>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</si>
  <si>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</si>
  <si>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</si>
  <si>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</si>
  <si>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</si>
  <si>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</si>
  <si>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</si>
  <si>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</si>
  <si>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</si>
  <si>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</si>
  <si>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</si>
  <si>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</si>
  <si>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</si>
  <si>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</si>
  <si>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</si>
  <si>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</si>
  <si>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</si>
  <si>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</si>
  <si>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</si>
  <si>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</si>
  <si>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</si>
  <si>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</si>
  <si>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</si>
  <si>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</si>
  <si>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</si>
  <si>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</si>
  <si>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</si>
  <si>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</si>
  <si>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</si>
  <si>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</si>
  <si>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</si>
  <si>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</si>
  <si>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</si>
  <si>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</si>
  <si>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</si>
  <si>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</si>
  <si>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</si>
  <si>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</si>
  <si>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</si>
  <si>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</si>
  <si>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</si>
  <si>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</si>
  <si>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</si>
  <si>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</si>
  <si>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</si>
  <si>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</si>
  <si>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</si>
  <si>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</si>
  <si>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</si>
  <si>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</si>
  <si>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</si>
  <si>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</si>
  <si>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</si>
  <si>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</si>
  <si>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</si>
  <si>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</si>
  <si>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</si>
  <si>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</si>
  <si>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</si>
  <si>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</si>
  <si>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</si>
  <si>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</si>
  <si>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</si>
  <si>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</si>
  <si>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</si>
  <si>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</si>
  <si>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</si>
  <si>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</si>
  <si>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</si>
  <si>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</si>
  <si>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</si>
  <si>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</si>
  <si>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</si>
  <si>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</si>
  <si>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</si>
  <si>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</si>
  <si>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</si>
  <si>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</si>
  <si>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</si>
  <si>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</si>
  <si>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</si>
  <si>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</si>
  <si>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</si>
  <si>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</si>
  <si>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</si>
  <si>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</si>
  <si>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</si>
  <si>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</si>
  <si>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</si>
  <si>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</si>
  <si>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</si>
  <si>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</si>
  <si>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</si>
  <si>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</si>
  <si>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</si>
  <si>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</si>
  <si>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</si>
  <si>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</si>
  <si>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</si>
  <si>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</si>
  <si>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</si>
  <si>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</si>
  <si>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</si>
  <si>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</si>
  <si>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</si>
  <si>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</si>
  <si>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</si>
  <si>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</si>
  <si>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</si>
  <si>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</si>
  <si>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</si>
  <si>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</si>
  <si>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</si>
  <si>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</si>
  <si>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</si>
  <si>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</si>
  <si>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</si>
  <si>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</si>
  <si>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</si>
  <si>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</si>
  <si>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</si>
  <si>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</si>
  <si>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</si>
  <si>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</si>
  <si>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</si>
  <si>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</si>
  <si>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</si>
  <si>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</si>
  <si>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</si>
  <si>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</si>
  <si>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</si>
  <si>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</si>
  <si>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</si>
  <si>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</si>
  <si>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</si>
  <si>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</si>
  <si>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</si>
  <si>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</si>
  <si>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</si>
  <si>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</si>
  <si>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</si>
  <si>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</si>
  <si>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</si>
  <si>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</si>
  <si>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</si>
  <si>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</si>
  <si>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</si>
  <si>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</si>
  <si>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</si>
  <si>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</si>
  <si>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</si>
  <si>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</si>
  <si>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</si>
  <si>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</si>
  <si>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</si>
  <si>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</si>
  <si>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</si>
  <si>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</si>
  <si>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</si>
  <si>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</si>
  <si>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</si>
  <si>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</si>
  <si>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</si>
  <si>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</si>
  <si>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</si>
  <si>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</si>
  <si>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</si>
  <si>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</si>
  <si>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</si>
  <si>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</si>
  <si>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</si>
  <si>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</si>
  <si>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</si>
  <si>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</si>
  <si>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</si>
  <si>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</si>
  <si>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</si>
  <si>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</si>
  <si>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</si>
  <si>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</si>
  <si>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</si>
  <si>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</si>
  <si>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</si>
  <si>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</si>
  <si>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</si>
  <si>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</si>
  <si>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</si>
  <si>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</si>
  <si>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</si>
  <si>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</si>
  <si>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</si>
  <si>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</si>
  <si>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</si>
  <si>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</si>
  <si>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</si>
  <si>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</si>
  <si>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</si>
  <si>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</si>
  <si>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</si>
  <si>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</si>
  <si>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</si>
  <si>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</si>
  <si>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</si>
  <si>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</si>
  <si>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</si>
  <si>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</si>
  <si>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</si>
  <si>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</si>
  <si>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</si>
  <si>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</si>
  <si>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</si>
  <si>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</si>
  <si>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</si>
  <si>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</si>
  <si>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</si>
  <si>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</si>
  <si>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</si>
  <si>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</si>
  <si>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</si>
  <si>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</si>
  <si>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</si>
  <si>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</si>
  <si>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</si>
  <si>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</si>
  <si>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</si>
  <si>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</si>
  <si>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</si>
  <si>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</si>
  <si>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</si>
  <si>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</si>
  <si>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</si>
  <si>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</si>
  <si>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</si>
  <si>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</si>
  <si>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</si>
  <si>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</si>
  <si>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</si>
  <si>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</si>
  <si>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</si>
  <si>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</si>
  <si>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</si>
  <si>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</si>
  <si>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</si>
  <si>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</si>
  <si>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</si>
  <si>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</si>
  <si>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</si>
  <si>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</si>
  <si>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</si>
  <si>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</si>
  <si>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</si>
  <si>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</si>
  <si>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</si>
  <si>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</si>
  <si>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</si>
  <si>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</si>
  <si>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</si>
  <si>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</si>
  <si>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</si>
  <si>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</si>
  <si>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</si>
  <si>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</si>
  <si>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</si>
  <si>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</si>
  <si>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</si>
  <si>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</si>
  <si>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</si>
  <si>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</si>
  <si>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</si>
  <si>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</si>
  <si>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</si>
  <si>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</si>
  <si>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</si>
  <si>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</si>
  <si>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</si>
  <si>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</si>
  <si>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</si>
  <si>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</si>
  <si>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</si>
  <si>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</si>
  <si>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</si>
  <si>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</si>
  <si>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</si>
  <si>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</si>
  <si>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</si>
  <si>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</si>
  <si>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</si>
  <si>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</si>
  <si>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</si>
  <si>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</si>
  <si>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</si>
  <si>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</si>
  <si>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</si>
  <si>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</si>
  <si>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</si>
  <si>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</si>
  <si>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</si>
  <si>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</si>
  <si>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</si>
  <si>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</si>
  <si>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</si>
  <si>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</si>
  <si>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</si>
  <si>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</si>
  <si>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</si>
  <si>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</si>
  <si>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</si>
  <si>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</si>
  <si>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</si>
  <si>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</si>
  <si>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</si>
  <si>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</si>
  <si>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</si>
  <si>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</si>
  <si>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</si>
  <si>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</si>
  <si>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</si>
  <si>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</si>
  <si>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</si>
  <si>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</si>
  <si>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</si>
  <si>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</si>
  <si>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</si>
  <si>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</si>
  <si>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</si>
  <si>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</si>
  <si>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</si>
  <si>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</si>
  <si>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</si>
  <si>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</si>
  <si>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</si>
  <si>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</si>
  <si>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</si>
  <si>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</si>
  <si>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</si>
  <si>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</si>
  <si>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</si>
  <si>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</si>
  <si>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</si>
  <si>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</si>
  <si>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</si>
  <si>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</si>
  <si>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</si>
  <si>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</si>
  <si>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</si>
  <si>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</si>
  <si>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</si>
  <si>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</si>
  <si>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</si>
  <si>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</si>
  <si>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</si>
  <si>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</si>
  <si>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</si>
  <si>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</si>
  <si>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</si>
  <si>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</si>
  <si>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</si>
  <si>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</si>
  <si>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</si>
  <si>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</si>
  <si>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</si>
  <si>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</si>
  <si>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</si>
  <si>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</si>
  <si>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</si>
  <si>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</si>
  <si>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</si>
  <si>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</si>
  <si>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</si>
  <si>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</si>
  <si>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</si>
  <si>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</si>
  <si>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</si>
  <si>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</si>
  <si>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</si>
  <si>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</si>
  <si>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</si>
  <si>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</si>
  <si>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</si>
  <si>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</si>
  <si>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</si>
  <si>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</si>
  <si>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</si>
  <si>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</si>
  <si>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</si>
  <si>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</si>
  <si>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</si>
  <si>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</si>
  <si>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</si>
  <si>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</si>
  <si>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</si>
  <si>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</si>
  <si>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</si>
  <si>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</si>
  <si>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</si>
  <si>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</si>
  <si>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</si>
  <si>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</si>
  <si>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</si>
  <si>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</si>
  <si>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</si>
  <si>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</si>
  <si>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</si>
  <si>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</si>
  <si>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</si>
  <si>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</si>
  <si>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</si>
  <si>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</si>
  <si>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</si>
  <si>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</si>
  <si>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</si>
  <si>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</si>
  <si>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</si>
  <si>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</si>
  <si>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</si>
  <si>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</si>
  <si>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</si>
  <si>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</si>
  <si>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</si>
  <si>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</si>
  <si>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</si>
  <si>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</si>
  <si>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</si>
  <si>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</si>
  <si>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</si>
  <si>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</si>
  <si>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</si>
  <si>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</si>
  <si>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</si>
  <si>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</si>
  <si>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</si>
  <si>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</si>
  <si>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</si>
  <si>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</si>
  <si>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</si>
  <si>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</si>
  <si>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</si>
  <si>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</si>
  <si>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</si>
  <si>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</si>
  <si>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</si>
  <si>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</si>
  <si>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</si>
  <si>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</si>
  <si>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</si>
  <si>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</si>
  <si>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</si>
  <si>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</si>
  <si>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</si>
  <si>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</si>
  <si>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</si>
  <si>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</si>
  <si>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</si>
  <si>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</si>
  <si>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</si>
  <si>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</si>
  <si>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</si>
  <si>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</si>
  <si>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</si>
  <si>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</si>
  <si>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</si>
  <si>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</si>
  <si>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</si>
  <si>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</si>
  <si>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</si>
  <si>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</si>
  <si>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</si>
  <si>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</si>
  <si>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</si>
  <si>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</si>
  <si>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</si>
  <si>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</si>
  <si>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</si>
  <si>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</si>
  <si>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</si>
  <si>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</si>
  <si>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</si>
  <si>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</si>
  <si>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</si>
  <si>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</si>
  <si>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</si>
  <si>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</si>
  <si>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</si>
  <si>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</si>
  <si>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</si>
  <si>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</si>
  <si>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</si>
  <si>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</si>
  <si>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</si>
  <si>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</si>
  <si>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</si>
  <si>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</si>
  <si>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</si>
  <si>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</si>
  <si>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</si>
  <si>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</si>
  <si>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</si>
  <si>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</si>
  <si>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</si>
  <si>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</si>
  <si>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</si>
  <si>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</si>
  <si>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</si>
  <si>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</si>
  <si>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</si>
  <si>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</si>
  <si>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</si>
  <si>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</si>
  <si>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</si>
  <si>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</si>
  <si>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</si>
  <si>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</si>
  <si>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</si>
  <si>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</si>
  <si>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</si>
  <si>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</si>
  <si>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</si>
  <si>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</si>
  <si>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</si>
  <si>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</si>
  <si>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</si>
  <si>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</si>
  <si>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</si>
  <si>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</si>
  <si>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</si>
  <si>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</si>
  <si>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</si>
  <si>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</si>
  <si>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</si>
  <si>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</si>
  <si>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</si>
  <si>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</si>
  <si>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</si>
  <si>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</si>
  <si>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</si>
  <si>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</si>
  <si>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</si>
  <si>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</si>
  <si>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</si>
  <si>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</si>
  <si>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</si>
  <si>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</si>
  <si>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</si>
  <si>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</si>
  <si>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</si>
  <si>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</si>
  <si>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</si>
  <si>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</si>
  <si>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</si>
  <si>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</si>
  <si>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</si>
  <si>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</si>
  <si>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</si>
  <si>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</si>
  <si>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</si>
  <si>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</si>
  <si>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</si>
  <si>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</si>
  <si>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</si>
  <si>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</si>
  <si>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</si>
  <si>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</si>
  <si>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</si>
  <si>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</si>
  <si>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</si>
  <si>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</si>
  <si>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</si>
  <si>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</si>
  <si>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</si>
  <si>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</si>
  <si>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</si>
  <si>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</si>
  <si>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</si>
  <si>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</si>
  <si>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</si>
  <si>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</si>
  <si>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</si>
  <si>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</si>
  <si>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</si>
  <si>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</si>
  <si>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</si>
  <si>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</si>
  <si>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</si>
  <si>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</si>
  <si>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</si>
  <si>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</si>
  <si>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</si>
  <si>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</si>
  <si>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</si>
  <si>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</si>
  <si>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</si>
  <si>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</si>
  <si>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</si>
  <si>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</si>
  <si>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</si>
  <si>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</si>
  <si>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</si>
  <si>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</si>
  <si>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</si>
  <si>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</si>
  <si>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</si>
  <si>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</si>
  <si>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</si>
  <si>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</si>
  <si>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</si>
  <si>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</si>
  <si>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</si>
  <si>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</si>
  <si>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</si>
  <si>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</si>
  <si>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</si>
  <si>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</si>
  <si>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</si>
  <si>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</si>
  <si>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</si>
  <si>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</si>
  <si>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</si>
  <si>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</si>
  <si>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</si>
  <si>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</si>
  <si>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</si>
  <si>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</si>
  <si>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</si>
  <si>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</si>
  <si>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</si>
  <si>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</si>
  <si>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</si>
  <si>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</si>
  <si>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</si>
  <si>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</si>
  <si>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</si>
  <si>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</si>
  <si>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</si>
  <si>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</si>
  <si>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</si>
  <si>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</si>
  <si>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</si>
  <si>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</si>
  <si>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</si>
  <si>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</si>
  <si>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</si>
  <si>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</si>
  <si>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</si>
  <si>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</si>
  <si>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</si>
  <si>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</si>
  <si>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</si>
  <si>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</si>
  <si>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</si>
  <si>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</si>
  <si>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</si>
  <si>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</si>
  <si>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</si>
  <si>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</si>
  <si>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</si>
  <si>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</si>
  <si>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</si>
  <si>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</si>
  <si>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</si>
  <si>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</si>
  <si>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</si>
  <si>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</si>
  <si>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</si>
  <si>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</si>
  <si>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</si>
  <si>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</si>
  <si>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</si>
  <si>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</si>
  <si>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</si>
  <si>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</si>
  <si>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</si>
  <si>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</si>
  <si>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</si>
  <si>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</si>
  <si>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</si>
  <si>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</si>
  <si>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</si>
  <si>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</si>
  <si>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</si>
  <si>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</si>
  <si>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</si>
  <si>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</si>
  <si>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</si>
  <si>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</si>
  <si>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</si>
  <si>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</si>
  <si>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</si>
  <si>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</si>
  <si>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</si>
  <si>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</si>
  <si>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</si>
  <si>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</si>
  <si>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</si>
  <si>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</si>
  <si>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</si>
  <si>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</si>
  <si>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</si>
  <si>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</si>
  <si>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</si>
  <si>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</si>
  <si>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</si>
  <si>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</si>
  <si>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</si>
  <si>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</si>
  <si>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</si>
  <si>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</si>
  <si>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</si>
  <si>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</si>
  <si>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</si>
  <si>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</si>
  <si>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</si>
  <si>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</si>
  <si>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</si>
  <si>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</si>
  <si>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</si>
  <si>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</si>
  <si>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</si>
  <si>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</si>
  <si>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</si>
  <si>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</si>
  <si>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</si>
  <si>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</si>
  <si>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</si>
  <si>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</si>
  <si>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</si>
  <si>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</si>
  <si>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</si>
  <si>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</si>
  <si>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</si>
  <si>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</si>
  <si>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</si>
  <si>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</si>
  <si>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</si>
  <si>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</si>
  <si>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</si>
  <si>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</si>
  <si>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</si>
  <si>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</si>
  <si>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</si>
  <si>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</si>
  <si>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</si>
  <si>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</si>
  <si>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</si>
  <si>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</si>
  <si>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</si>
  <si>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</si>
  <si>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</si>
  <si>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</si>
  <si>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</si>
  <si>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</si>
  <si>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</si>
  <si>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</si>
  <si>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</si>
  <si>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</si>
  <si>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</si>
  <si>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</si>
  <si>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</si>
  <si>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</si>
  <si>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</si>
  <si>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</si>
  <si>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</si>
  <si>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</si>
  <si>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</si>
  <si>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</si>
  <si>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</si>
  <si>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</si>
  <si>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</si>
  <si>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</si>
  <si>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</si>
  <si>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</si>
  <si>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</si>
  <si>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</si>
  <si>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</si>
  <si>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</si>
  <si>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</si>
  <si>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</si>
  <si>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</si>
  <si>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</si>
  <si>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</si>
  <si>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</si>
  <si>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</si>
  <si>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</si>
  <si>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</si>
  <si>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</si>
  <si>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</si>
  <si>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</si>
  <si>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</si>
  <si>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</si>
  <si>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</si>
  <si>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</si>
  <si>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</si>
  <si>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</si>
  <si>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</si>
  <si>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</si>
  <si>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</si>
  <si>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</si>
  <si>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</si>
  <si>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</si>
  <si>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</si>
  <si>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</si>
  <si>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</si>
  <si>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</si>
  <si>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</si>
  <si>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</si>
  <si>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</si>
  <si>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</si>
  <si>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</si>
  <si>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</si>
  <si>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</si>
  <si>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</si>
  <si>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</si>
  <si>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</si>
  <si>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</si>
  <si>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</si>
  <si>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</si>
  <si>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</si>
  <si>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</si>
  <si>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</si>
  <si>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</si>
  <si>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</si>
  <si>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</si>
  <si>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</si>
  <si>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</si>
  <si>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</si>
  <si>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</si>
  <si>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</si>
  <si>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</si>
  <si>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</si>
  <si>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</si>
  <si>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</si>
  <si>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</si>
  <si>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</si>
  <si>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</si>
  <si>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</si>
  <si>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</si>
  <si>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</si>
  <si>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</si>
  <si>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</si>
  <si>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</si>
  <si>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</si>
  <si>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</si>
  <si>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</si>
  <si>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</si>
  <si>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</si>
  <si>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</si>
  <si>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</si>
  <si>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</si>
  <si>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</si>
  <si>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</si>
  <si>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</si>
  <si>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</si>
  <si>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</si>
  <si>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</si>
  <si>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</si>
  <si>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</si>
  <si>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</si>
  <si>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</si>
  <si>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</si>
  <si>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</si>
  <si>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</si>
  <si>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</si>
  <si>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</si>
  <si>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</si>
  <si>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</si>
  <si>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</si>
  <si>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</si>
  <si>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</si>
  <si>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</si>
  <si>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</si>
  <si>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</si>
  <si>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</si>
  <si>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</si>
  <si>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</si>
  <si>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</si>
  <si>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</si>
  <si>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</si>
  <si>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</si>
  <si>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</si>
  <si>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</si>
  <si>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</si>
  <si>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</si>
  <si>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</si>
  <si>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</si>
  <si>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</si>
  <si>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</si>
  <si>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</si>
  <si>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</si>
  <si>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</si>
  <si>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</si>
  <si>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</si>
  <si>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</si>
  <si>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</si>
  <si>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</si>
  <si>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</si>
  <si>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</si>
  <si>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</si>
  <si>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</si>
  <si>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</si>
  <si>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</si>
  <si>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</si>
  <si>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</si>
  <si>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</si>
  <si>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</si>
  <si>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</si>
  <si>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</si>
  <si>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</si>
  <si>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</si>
  <si>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</si>
  <si>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</si>
  <si>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</si>
  <si>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</si>
  <si>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</si>
  <si>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</si>
  <si>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</si>
  <si>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</si>
  <si>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</si>
  <si>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</si>
  <si>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</si>
  <si>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</si>
  <si>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</si>
  <si>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</si>
  <si>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</si>
  <si>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</si>
  <si>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</si>
  <si>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</si>
  <si>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</si>
  <si>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</si>
  <si>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</si>
  <si>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</si>
  <si>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</si>
  <si>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</si>
  <si>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</si>
  <si>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</si>
  <si>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</si>
  <si>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</si>
  <si>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</si>
  <si>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</si>
  <si>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</si>
  <si>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</si>
  <si>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</si>
  <si>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</si>
  <si>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</si>
  <si>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</si>
  <si>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</si>
  <si>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</si>
  <si>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</si>
  <si>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</si>
  <si>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</si>
  <si>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</si>
  <si>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</si>
  <si>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</si>
  <si>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</si>
  <si>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</si>
  <si>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</si>
  <si>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</si>
  <si>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</si>
  <si>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</si>
  <si>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</si>
  <si>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</si>
  <si>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</si>
  <si>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</si>
  <si>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</si>
  <si>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</si>
  <si>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</si>
  <si>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</si>
  <si>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</si>
  <si>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</si>
  <si>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</si>
  <si>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</si>
  <si>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</si>
  <si>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</si>
  <si>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</si>
  <si>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</si>
  <si>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</si>
  <si>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</si>
  <si>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</si>
  <si>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</si>
  <si>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</si>
  <si>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</si>
  <si>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</si>
  <si>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</si>
  <si>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</si>
  <si>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</si>
  <si>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</si>
  <si>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</si>
  <si>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</si>
  <si>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</si>
  <si>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</si>
  <si>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</si>
  <si>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</si>
  <si>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</si>
  <si>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</si>
  <si>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</si>
  <si>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</si>
  <si>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</si>
  <si>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</si>
  <si>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</si>
  <si>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</si>
  <si>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</si>
  <si>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</si>
  <si>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</si>
  <si>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</si>
  <si>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</si>
  <si>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</si>
  <si>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</si>
  <si>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</si>
  <si>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</si>
  <si>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</si>
  <si>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</si>
  <si>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</si>
  <si>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</si>
  <si>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</si>
  <si>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</si>
  <si>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</si>
  <si>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</si>
  <si>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</si>
  <si>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</si>
  <si>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</si>
  <si>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</si>
  <si>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</si>
  <si>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</si>
  <si>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</si>
  <si>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</si>
  <si>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</si>
  <si>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</si>
  <si>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</si>
  <si>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</si>
  <si>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</si>
  <si>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</si>
  <si>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</si>
  <si>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</si>
  <si>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</si>
  <si>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</si>
  <si>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</si>
  <si>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</si>
  <si>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</si>
  <si>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</si>
  <si>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</si>
  <si>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</si>
  <si>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</si>
  <si>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</si>
  <si>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</si>
  <si>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</si>
  <si>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</si>
  <si>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</si>
  <si>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</si>
  <si>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</si>
  <si>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</si>
  <si>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</si>
  <si>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</si>
  <si>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</si>
  <si>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</si>
  <si>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</si>
  <si>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</si>
  <si>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</si>
  <si>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</si>
  <si>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</si>
  <si>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</si>
  <si>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</si>
  <si>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</si>
  <si>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</si>
  <si>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</si>
  <si>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</si>
  <si>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</si>
  <si>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</si>
  <si>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</si>
  <si>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</si>
  <si>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</si>
  <si>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</si>
  <si>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</si>
  <si>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</si>
  <si>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</si>
  <si>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</si>
  <si>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</si>
  <si>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</si>
  <si>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</si>
  <si>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</si>
  <si>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</si>
  <si>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</si>
  <si>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</si>
  <si>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</si>
  <si>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</si>
  <si>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</si>
  <si>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</si>
  <si>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</si>
  <si>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</si>
  <si>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</si>
  <si>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</si>
  <si>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</si>
  <si>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</si>
  <si>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</si>
  <si>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</si>
  <si>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</si>
  <si>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</si>
  <si>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</si>
  <si>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</si>
  <si>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</si>
  <si>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</si>
  <si>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</si>
  <si>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</si>
  <si>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</si>
  <si>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</si>
  <si>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</si>
  <si>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</si>
  <si>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</si>
  <si>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</si>
  <si>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</si>
  <si>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</si>
  <si>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</si>
  <si>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</si>
  <si>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</si>
  <si>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</si>
  <si>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</si>
  <si>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</si>
  <si>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</si>
  <si>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</si>
  <si>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</si>
  <si>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</si>
  <si>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</si>
  <si>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</si>
  <si>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</si>
  <si>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</si>
  <si>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</si>
  <si>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</si>
  <si>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</si>
  <si>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</si>
  <si>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</si>
  <si>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</si>
  <si>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</si>
  <si>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</si>
  <si>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</si>
  <si>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</si>
  <si>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</si>
  <si>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</si>
  <si>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</si>
  <si>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</si>
  <si>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</si>
  <si>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</si>
  <si>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</si>
  <si>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</si>
  <si>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</si>
  <si>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</si>
  <si>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</si>
  <si>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</si>
  <si>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</si>
  <si>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</si>
  <si>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</si>
  <si>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</si>
  <si>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</si>
  <si>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</si>
  <si>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</si>
  <si>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</si>
  <si>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</si>
  <si>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</si>
  <si>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</si>
  <si>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</si>
  <si>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</si>
  <si>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</si>
  <si>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</si>
  <si>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</si>
  <si>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</si>
  <si>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</si>
  <si>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</si>
  <si>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</si>
  <si>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</si>
  <si>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</si>
  <si>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</si>
  <si>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</si>
  <si>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</si>
  <si>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</si>
  <si>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</si>
  <si>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</si>
  <si>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</si>
  <si>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</si>
  <si>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</si>
  <si>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</si>
  <si>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</si>
  <si>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</si>
  <si>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</si>
  <si>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</si>
  <si>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</si>
  <si>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</si>
  <si>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</si>
  <si>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</si>
  <si>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</si>
  <si>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</si>
  <si>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</si>
  <si>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</si>
  <si>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</si>
  <si>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</si>
  <si>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</si>
  <si>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</si>
  <si>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</si>
  <si>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</si>
  <si>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</si>
  <si>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</si>
  <si>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</si>
  <si>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</si>
  <si>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</si>
  <si>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</si>
  <si>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</si>
  <si>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</si>
  <si>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</si>
  <si>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</si>
  <si>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</si>
  <si>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</si>
  <si>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</si>
  <si>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</si>
  <si>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</si>
  <si>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</si>
  <si>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</si>
  <si>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</si>
  <si>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</si>
  <si>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</si>
  <si>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</si>
  <si>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</si>
  <si>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</si>
  <si>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</si>
  <si>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</si>
  <si>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</si>
  <si>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</si>
  <si>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</si>
  <si>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</si>
  <si>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</si>
  <si>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</si>
  <si>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</si>
  <si>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</si>
  <si>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</si>
  <si>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</si>
  <si>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</si>
  <si>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</si>
  <si>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</si>
  <si>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</si>
  <si>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</si>
  <si>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</si>
  <si>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</si>
  <si>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</si>
  <si>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</si>
  <si>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</si>
  <si>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</si>
  <si>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</si>
  <si>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</si>
  <si>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</si>
  <si>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</si>
  <si>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</si>
  <si>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</si>
  <si>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</si>
  <si>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</si>
  <si>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</si>
  <si>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</si>
  <si>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</si>
  <si>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</si>
  <si>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</si>
  <si>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</si>
  <si>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</si>
  <si>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</si>
  <si>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</si>
  <si>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</si>
  <si>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</si>
  <si>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</si>
  <si>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</si>
  <si>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</si>
  <si>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</si>
  <si>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</si>
  <si>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</si>
  <si>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</si>
  <si>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</si>
  <si>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</si>
  <si>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</si>
  <si>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</si>
  <si>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</si>
  <si>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</si>
  <si>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</si>
  <si>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</si>
  <si>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</si>
  <si>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</si>
  <si>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</si>
  <si>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</si>
  <si>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</si>
  <si>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</si>
  <si>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</si>
  <si>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</si>
  <si>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</si>
  <si>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</si>
  <si>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</si>
  <si>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</si>
  <si>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</si>
  <si>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</si>
  <si>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</si>
  <si>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</si>
  <si>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</si>
  <si>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</si>
  <si>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</si>
  <si>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</si>
  <si>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</si>
  <si>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</si>
  <si>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</si>
  <si>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</si>
  <si>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</si>
  <si>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</si>
  <si>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</si>
  <si>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</si>
  <si>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</si>
  <si>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</si>
  <si>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</si>
  <si>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</si>
  <si>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</si>
  <si>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</si>
  <si>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</si>
  <si>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</si>
  <si>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</si>
  <si>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</si>
  <si>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</si>
  <si>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</si>
  <si>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</si>
  <si>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</si>
  <si>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</si>
  <si>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</si>
  <si>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</si>
  <si>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</si>
  <si>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</si>
  <si>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</si>
  <si>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</si>
  <si>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</si>
  <si>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</si>
  <si>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</si>
  <si>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</si>
  <si>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</si>
  <si>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</si>
  <si>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</si>
  <si>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</si>
  <si>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</si>
  <si>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</si>
  <si>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</si>
  <si>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</si>
  <si>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</si>
  <si>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</si>
  <si>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</si>
  <si>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</si>
  <si>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</si>
  <si>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</si>
  <si>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</si>
  <si>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</si>
  <si>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</si>
  <si>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</si>
  <si>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</si>
  <si>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</si>
  <si>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</si>
  <si>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</si>
  <si>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</si>
  <si>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</si>
  <si>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</si>
  <si>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</si>
  <si>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</si>
  <si>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</si>
  <si>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</si>
  <si>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</si>
  <si>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</si>
  <si>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</si>
  <si>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</si>
  <si>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</si>
  <si>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</si>
  <si>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</si>
  <si>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</si>
  <si>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</si>
  <si>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</si>
  <si>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</si>
  <si>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</si>
  <si>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</si>
  <si>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</si>
  <si>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</si>
  <si>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</si>
  <si>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</si>
  <si>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</si>
  <si>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</si>
  <si>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</si>
  <si>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</si>
  <si>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</si>
  <si>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</si>
  <si>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</si>
  <si>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</si>
  <si>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</si>
  <si>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</si>
  <si>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</si>
  <si>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</si>
  <si>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</si>
  <si>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</si>
  <si>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</si>
  <si>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</si>
  <si>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</si>
  <si>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</si>
  <si>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</si>
  <si>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</si>
  <si>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</si>
  <si>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</si>
  <si>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</si>
  <si>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</si>
  <si>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</si>
  <si>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</si>
  <si>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</si>
  <si>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</si>
  <si>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</si>
  <si>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</si>
  <si>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</si>
  <si>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</si>
  <si>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</si>
  <si>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</si>
  <si>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</si>
  <si>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</si>
  <si>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</si>
  <si>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</si>
  <si>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</si>
  <si>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</si>
  <si>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</si>
  <si>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</si>
  <si>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</si>
  <si>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</si>
  <si>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</si>
  <si>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</si>
  <si>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</si>
  <si>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</si>
  <si>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</si>
  <si>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</si>
  <si>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</si>
  <si>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</si>
  <si>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</si>
  <si>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</si>
  <si>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</si>
  <si>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</si>
  <si>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</si>
  <si>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</si>
  <si>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</si>
  <si>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</si>
  <si>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</si>
  <si>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</si>
  <si>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</si>
  <si>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</si>
  <si>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</si>
  <si>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</si>
  <si>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</si>
  <si>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</si>
  <si>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</si>
  <si>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</si>
  <si>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</si>
  <si>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</si>
  <si>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</si>
  <si>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</si>
  <si>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</si>
  <si>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</si>
  <si>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</si>
  <si>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</si>
  <si>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</si>
  <si>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</si>
  <si>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</si>
  <si>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</si>
  <si>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</si>
  <si>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</si>
  <si>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</si>
  <si>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</si>
  <si>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</si>
  <si>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</si>
  <si>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</si>
  <si>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</si>
  <si>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</si>
  <si>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</si>
  <si>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</si>
  <si>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</si>
  <si>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</si>
  <si>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</si>
  <si>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</si>
  <si>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</si>
  <si>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</si>
  <si>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</si>
  <si>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</si>
  <si>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</si>
  <si>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</si>
  <si>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</si>
  <si>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</si>
  <si>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</si>
  <si>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</si>
  <si>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</si>
  <si>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</si>
  <si>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</si>
  <si>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</si>
  <si>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</si>
  <si>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</si>
  <si>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</si>
  <si>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</si>
  <si>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</si>
  <si>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</si>
  <si>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</si>
  <si>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</si>
  <si>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</si>
  <si>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</si>
  <si>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</si>
  <si>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</si>
  <si>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</si>
  <si>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</si>
  <si>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</si>
  <si>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</si>
  <si>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</si>
  <si>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</si>
  <si>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</si>
  <si>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</si>
  <si>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</si>
  <si>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</si>
  <si>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</si>
  <si>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</si>
  <si>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</si>
  <si>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</si>
  <si>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</si>
  <si>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</si>
  <si>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</si>
  <si>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</si>
  <si>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</si>
  <si>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</si>
  <si>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</si>
  <si>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</si>
  <si>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</si>
  <si>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</si>
  <si>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</si>
  <si>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</si>
  <si>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</si>
  <si>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</si>
  <si>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</si>
  <si>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</si>
  <si>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</si>
  <si>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</si>
  <si>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</si>
  <si>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</si>
  <si>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</si>
  <si>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</si>
  <si>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</si>
  <si>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</si>
  <si>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</si>
  <si>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</si>
  <si>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</si>
  <si>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</si>
  <si>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</si>
  <si>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</si>
  <si>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</si>
  <si>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</si>
  <si>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</si>
  <si>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</si>
  <si>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</si>
  <si>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</si>
  <si>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</si>
  <si>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</si>
  <si>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</si>
  <si>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</si>
  <si>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</si>
  <si>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</si>
  <si>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</si>
  <si>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</si>
  <si>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</si>
  <si>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</si>
  <si>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</si>
  <si>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</si>
  <si>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</si>
  <si>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</si>
  <si>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</si>
  <si>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</si>
  <si>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</si>
  <si>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</si>
  <si>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</si>
  <si>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</si>
  <si>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</si>
  <si>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</si>
  <si>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</si>
  <si>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</si>
  <si>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</si>
  <si>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</si>
  <si>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</si>
  <si>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</si>
  <si>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</si>
  <si>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</si>
  <si>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</si>
  <si>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</si>
  <si>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</si>
  <si>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</si>
  <si>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</si>
  <si>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</si>
  <si>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</si>
  <si>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</si>
  <si>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</si>
  <si>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</si>
  <si>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</si>
  <si>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</si>
  <si>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</si>
  <si>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</si>
  <si>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</si>
  <si>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</si>
  <si>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</si>
  <si>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</si>
  <si>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</si>
  <si>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</si>
  <si>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</si>
  <si>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</si>
  <si>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</si>
  <si>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</si>
  <si>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</si>
  <si>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</si>
  <si>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</si>
  <si>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</si>
  <si>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</si>
  <si>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</si>
  <si>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</si>
  <si>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</si>
  <si>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</si>
  <si>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</si>
  <si>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</si>
  <si>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</si>
  <si>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</si>
  <si>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</si>
  <si>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</si>
  <si>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</si>
  <si>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</si>
  <si>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</si>
  <si>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</si>
  <si>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</si>
  <si>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</si>
  <si>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</si>
  <si>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</si>
  <si>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</si>
  <si>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</si>
  <si>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</si>
  <si>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</si>
  <si>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</si>
  <si>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</si>
  <si>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</si>
  <si>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</si>
  <si>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</si>
  <si>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</si>
  <si>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</si>
  <si>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</si>
  <si>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</si>
  <si>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</si>
  <si>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</si>
  <si>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</si>
  <si>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</si>
  <si>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</si>
  <si>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</si>
  <si>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</si>
  <si>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</si>
  <si>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</si>
  <si>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</si>
  <si>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</si>
  <si>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</si>
  <si>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</si>
  <si>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</si>
  <si>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</si>
  <si>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</si>
  <si>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</si>
  <si>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</si>
  <si>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</si>
  <si>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</si>
  <si>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</si>
  <si>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</si>
  <si>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</si>
  <si>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</si>
  <si>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</si>
  <si>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</si>
  <si>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</si>
  <si>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</si>
  <si>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</si>
  <si>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</si>
  <si>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</si>
  <si>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</si>
  <si>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</si>
  <si>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</si>
  <si>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</si>
  <si>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</si>
  <si>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</si>
  <si>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</si>
  <si>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</si>
  <si>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</si>
  <si>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</si>
  <si>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</si>
  <si>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</si>
  <si>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</si>
  <si>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</si>
  <si>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</si>
  <si>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</si>
  <si>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</si>
  <si>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</si>
  <si>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</si>
  <si>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</si>
  <si>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</si>
  <si>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</si>
  <si>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</si>
  <si>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</si>
  <si>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</si>
  <si>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</si>
  <si>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</si>
  <si>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</si>
  <si>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</si>
  <si>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</si>
  <si>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</si>
  <si>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</si>
  <si>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</si>
  <si>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</si>
  <si>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</si>
  <si>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</si>
  <si>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</si>
  <si>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</si>
  <si>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</si>
  <si>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</si>
  <si>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</si>
  <si>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</si>
  <si>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</si>
  <si>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</si>
  <si>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</si>
  <si>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</si>
  <si>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</si>
  <si>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</si>
  <si>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</si>
  <si>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</si>
  <si>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</si>
  <si>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</si>
  <si>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</si>
  <si>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</si>
  <si>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</si>
  <si>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</si>
  <si>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</si>
  <si>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</si>
  <si>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</si>
  <si>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</si>
  <si>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</si>
  <si>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</si>
  <si>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</si>
  <si>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</si>
  <si>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</si>
  <si>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</si>
  <si>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</si>
  <si>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</si>
  <si>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</si>
  <si>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</si>
  <si>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</si>
  <si>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</si>
  <si>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</si>
  <si>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</si>
  <si>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</si>
  <si>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</si>
  <si>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</si>
  <si>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</si>
  <si>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</si>
  <si>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</si>
  <si>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</si>
  <si>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</si>
  <si>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</si>
  <si>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</si>
  <si>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</si>
  <si>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</si>
  <si>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</si>
  <si>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</si>
  <si>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</si>
  <si>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</si>
  <si>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</si>
  <si>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</si>
  <si>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</si>
  <si>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</si>
  <si>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</si>
  <si>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</si>
  <si>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</si>
  <si>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</si>
  <si>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</si>
  <si>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</si>
  <si>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</si>
  <si>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</si>
  <si>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</si>
  <si>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</si>
  <si>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</si>
  <si>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</si>
  <si>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</si>
  <si>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</si>
  <si>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</si>
  <si>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</si>
  <si>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</si>
  <si>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</si>
  <si>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</si>
  <si>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</si>
  <si>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</si>
  <si>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</si>
  <si>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</si>
  <si>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</si>
  <si>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</si>
  <si>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</si>
  <si>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</si>
  <si>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</si>
  <si>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</si>
  <si>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</si>
  <si>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</si>
  <si>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</si>
  <si>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</si>
  <si>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</si>
  <si>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</si>
  <si>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</si>
  <si>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</si>
  <si>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</si>
  <si>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</si>
  <si>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</si>
  <si>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</si>
  <si>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</si>
  <si>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</si>
  <si>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</si>
  <si>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</si>
  <si>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</si>
  <si>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</si>
  <si>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</si>
  <si>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</si>
  <si>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</si>
  <si>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</si>
  <si>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</si>
  <si>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</si>
  <si>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</si>
  <si>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</si>
  <si>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</si>
  <si>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</si>
  <si>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</si>
  <si>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</si>
  <si>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</si>
  <si>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</si>
  <si>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</si>
  <si>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</si>
  <si>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</si>
  <si>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</si>
  <si>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</si>
  <si>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</si>
  <si>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</si>
  <si>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</si>
  <si>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</si>
  <si>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</si>
  <si>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</si>
  <si>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</si>
  <si>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</si>
  <si>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</si>
  <si>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</si>
  <si>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</si>
  <si>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</si>
  <si>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</si>
  <si>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</si>
  <si>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</si>
  <si>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</si>
  <si>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</si>
  <si>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</si>
  <si>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</si>
  <si>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</si>
  <si>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</si>
  <si>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</si>
  <si>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</si>
  <si>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</si>
  <si>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</si>
  <si>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</si>
  <si>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</si>
  <si>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</si>
  <si>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</si>
  <si>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</si>
  <si>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</si>
  <si>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</si>
  <si>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</si>
  <si>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</si>
  <si>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</si>
  <si>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</si>
  <si>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</si>
  <si>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</si>
  <si>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</si>
  <si>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</si>
  <si>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</si>
  <si>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</si>
  <si>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</si>
  <si>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</si>
  <si>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</si>
  <si>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</si>
  <si>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</si>
  <si>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</si>
  <si>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</si>
  <si>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</si>
  <si>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</si>
  <si>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</si>
  <si>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</si>
  <si>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</si>
  <si>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</si>
  <si>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</si>
  <si>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</si>
  <si>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</si>
  <si>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</si>
  <si>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</si>
  <si>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</si>
  <si>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</si>
  <si>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</si>
  <si>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</si>
  <si>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</si>
  <si>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</si>
  <si>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</si>
  <si>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</si>
  <si>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</si>
  <si>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</si>
  <si>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</si>
  <si>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</si>
  <si>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</si>
  <si>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</si>
  <si>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</si>
  <si>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</si>
  <si>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</si>
  <si>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</si>
  <si>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</si>
  <si>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</si>
  <si>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</si>
  <si>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</si>
  <si>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</si>
  <si>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</si>
  <si>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</si>
  <si>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</si>
  <si>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</si>
  <si>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</si>
  <si>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</si>
  <si>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</si>
  <si>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</si>
  <si>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</si>
  <si>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</si>
  <si>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</si>
  <si>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</si>
  <si>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</si>
  <si>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</si>
  <si>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</si>
  <si>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</si>
  <si>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</si>
  <si>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</si>
  <si>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</si>
  <si>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</si>
  <si>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</si>
  <si>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</si>
  <si>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</si>
  <si>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</si>
  <si>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</si>
  <si>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</si>
  <si>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</si>
  <si>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</si>
  <si>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</si>
  <si>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</si>
  <si>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</si>
  <si>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</si>
  <si>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</si>
  <si>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</si>
  <si>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</si>
  <si>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</si>
  <si>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</si>
  <si>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</si>
  <si>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</si>
  <si>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</si>
  <si>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</si>
  <si>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</si>
  <si>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</si>
  <si>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</si>
  <si>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</si>
  <si>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</si>
  <si>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</si>
  <si>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</si>
  <si>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</si>
  <si>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</si>
  <si>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</si>
  <si>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</si>
  <si>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</si>
  <si>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</si>
  <si>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</si>
  <si>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</si>
  <si>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</si>
  <si>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</si>
  <si>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</si>
  <si>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</si>
  <si>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</si>
  <si>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</si>
  <si>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</si>
  <si>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</si>
  <si>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</si>
  <si>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</si>
  <si>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</si>
  <si>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</si>
  <si>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</si>
  <si>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</si>
  <si>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</si>
  <si>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</si>
  <si>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</si>
  <si>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</si>
  <si>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</si>
  <si>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</si>
  <si>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</si>
  <si>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</si>
  <si>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</si>
  <si>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</si>
  <si>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</si>
  <si>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</si>
  <si>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</si>
  <si>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</si>
  <si>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</si>
  <si>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</si>
  <si>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</si>
  <si>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</si>
  <si>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</si>
  <si>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</si>
  <si>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</si>
  <si>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</si>
  <si>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</si>
  <si>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</si>
  <si>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</si>
  <si>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</si>
  <si>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</si>
  <si>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</si>
  <si>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</si>
  <si>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</si>
  <si>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</si>
  <si>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</si>
  <si>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</si>
  <si>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</si>
  <si>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</si>
  <si>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</si>
  <si>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</si>
  <si>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</si>
  <si>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</si>
  <si>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</si>
  <si>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</si>
  <si>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</si>
  <si>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</si>
  <si>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</si>
  <si>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</si>
  <si>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</si>
  <si>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</si>
  <si>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</si>
  <si>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</si>
  <si>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</si>
  <si>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</si>
  <si>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</si>
  <si>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</si>
  <si>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</si>
  <si>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</si>
  <si>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</si>
  <si>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</si>
  <si>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</si>
  <si>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</si>
  <si>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</si>
  <si>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</si>
  <si>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</si>
  <si>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</si>
  <si>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</si>
  <si>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</si>
  <si>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</si>
  <si>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</si>
  <si>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</si>
  <si>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</si>
  <si>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</si>
  <si>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</si>
  <si>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</si>
  <si>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</si>
  <si>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</si>
  <si>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</si>
  <si>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</si>
  <si>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</si>
  <si>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</si>
  <si>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</si>
  <si>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</si>
  <si>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</si>
  <si>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</si>
  <si>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</si>
  <si>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</si>
  <si>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</si>
  <si>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</si>
  <si>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</si>
  <si>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</si>
  <si>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</si>
  <si>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</si>
  <si>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</si>
  <si>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</si>
  <si>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</si>
  <si>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</si>
  <si>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</si>
  <si>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</si>
  <si>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</si>
  <si>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</si>
  <si>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</si>
  <si>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</si>
  <si>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</si>
  <si>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</si>
  <si>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</si>
  <si>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</si>
  <si>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</si>
  <si>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</si>
  <si>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</si>
  <si>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</si>
  <si>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</si>
  <si>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</si>
  <si>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</si>
  <si>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</si>
  <si>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</si>
  <si>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</si>
  <si>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</si>
  <si>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</si>
  <si>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</si>
  <si>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</si>
  <si>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</si>
  <si>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</si>
  <si>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</si>
  <si>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</si>
  <si>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</si>
  <si>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</si>
  <si>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</si>
  <si>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</si>
  <si>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</si>
  <si>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</si>
  <si>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</si>
  <si>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</si>
  <si>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</si>
  <si>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</si>
  <si>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</si>
  <si>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</si>
  <si>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</si>
  <si>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</si>
  <si>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</si>
  <si>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</si>
  <si>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</si>
  <si>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</si>
  <si>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</si>
  <si>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</si>
  <si>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</si>
  <si>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</si>
  <si>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</si>
  <si>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</si>
  <si>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</si>
  <si>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</si>
  <si>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</si>
  <si>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</si>
  <si>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</si>
  <si>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</si>
  <si>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</si>
  <si>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</si>
  <si>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</si>
  <si>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</si>
  <si>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</si>
  <si>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</si>
  <si>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</si>
  <si>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</si>
  <si>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</si>
  <si>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</si>
  <si>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</si>
  <si>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</si>
  <si>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</si>
  <si>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</si>
  <si>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</si>
  <si>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</si>
  <si>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</si>
  <si>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</si>
  <si>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</si>
  <si>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</si>
  <si>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</si>
  <si>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</si>
  <si>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</si>
  <si>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</si>
  <si>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</si>
  <si>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</si>
  <si>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</si>
  <si>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</si>
  <si>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</si>
  <si>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</si>
  <si>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</si>
  <si>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</si>
  <si>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</si>
  <si>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</si>
  <si>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</si>
  <si>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</si>
  <si>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</si>
  <si>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</si>
  <si>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</si>
  <si>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</si>
  <si>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</si>
  <si>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</si>
  <si>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</si>
  <si>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</si>
  <si>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</si>
  <si>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</si>
  <si>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</si>
  <si>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</si>
  <si>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</si>
  <si>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</si>
  <si>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</si>
  <si>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</si>
  <si>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</si>
  <si>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</si>
  <si>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</si>
  <si>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</si>
  <si>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</si>
  <si>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</si>
  <si>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</si>
  <si>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</si>
  <si>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</si>
  <si>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</si>
  <si>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</si>
  <si>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</si>
  <si>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</si>
  <si>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</si>
  <si>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</si>
  <si>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</si>
  <si>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</si>
  <si>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</si>
  <si>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</si>
  <si>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</si>
  <si>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</si>
  <si>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</si>
  <si>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</si>
  <si>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</si>
  <si>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</si>
  <si>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</si>
  <si>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</si>
  <si>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</si>
  <si>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</si>
  <si>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</si>
  <si>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</si>
  <si>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</si>
  <si>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</si>
  <si>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</si>
  <si>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</si>
  <si>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</si>
  <si>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</si>
  <si>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</si>
  <si>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</si>
  <si>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</si>
  <si>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</si>
  <si>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</si>
  <si>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</si>
  <si>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</si>
  <si>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</si>
  <si>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</si>
  <si>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</si>
  <si>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</si>
  <si>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</si>
  <si>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</si>
  <si>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</si>
  <si>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</si>
  <si>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</si>
  <si>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</si>
  <si>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</si>
  <si>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</si>
  <si>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</si>
  <si>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</si>
  <si>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</si>
  <si>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</si>
  <si>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</si>
  <si>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</si>
  <si>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</si>
  <si>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</si>
  <si>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</si>
  <si>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</si>
  <si>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</si>
  <si>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</si>
  <si>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</si>
  <si>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</si>
  <si>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</si>
  <si>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</si>
  <si>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</si>
  <si>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</si>
  <si>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</si>
  <si>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</si>
  <si>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</si>
  <si>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</si>
  <si>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</si>
  <si>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</si>
  <si>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</si>
  <si>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</si>
  <si>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</si>
  <si>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</si>
  <si>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</si>
  <si>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</si>
  <si>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</si>
  <si>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</si>
  <si>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</si>
  <si>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</si>
  <si>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</si>
  <si>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</si>
  <si>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</si>
  <si>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</si>
  <si>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</si>
  <si>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</si>
  <si>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</si>
  <si>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</si>
  <si>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</si>
  <si>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</si>
  <si>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</si>
  <si>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</si>
  <si>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</si>
  <si>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</si>
  <si>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</si>
  <si>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</si>
  <si>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</si>
  <si>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</si>
  <si>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</si>
  <si>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</si>
  <si>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</si>
  <si>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</si>
  <si>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</si>
  <si>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</si>
  <si>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</si>
  <si>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</si>
  <si>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</si>
  <si>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</si>
  <si>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</si>
  <si>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</si>
  <si>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</si>
  <si>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</si>
  <si>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</si>
  <si>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</si>
  <si>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</si>
  <si>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</si>
  <si>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</si>
  <si>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</si>
  <si>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</si>
  <si>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</si>
  <si>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</si>
  <si>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</si>
  <si>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</si>
  <si>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</si>
  <si>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</si>
  <si>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</si>
  <si>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</si>
  <si>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</si>
  <si>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</si>
  <si>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</si>
  <si>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</si>
  <si>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</si>
  <si>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</si>
  <si>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</si>
  <si>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</si>
  <si>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</si>
  <si>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</si>
  <si>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</si>
  <si>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</si>
  <si>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</si>
  <si>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</si>
  <si>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</si>
  <si>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</si>
  <si>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</si>
  <si>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</si>
  <si>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</si>
  <si>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</si>
  <si>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</si>
  <si>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</si>
  <si>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</si>
  <si>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</si>
  <si>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</si>
  <si>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</si>
  <si>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</si>
  <si>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</si>
  <si>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</si>
  <si>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</si>
  <si>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</si>
  <si>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</si>
  <si>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</si>
  <si>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</si>
  <si>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</si>
  <si>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</si>
  <si>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</si>
  <si>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</si>
  <si>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</si>
  <si>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</si>
  <si>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</si>
  <si>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</si>
  <si>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</si>
  <si>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</si>
  <si>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</si>
  <si>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</si>
  <si>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</si>
  <si>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</si>
  <si>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</si>
  <si>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</si>
  <si>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</si>
  <si>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</si>
  <si>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</si>
  <si>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</si>
  <si>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</si>
  <si>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</si>
  <si>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</si>
  <si>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</si>
  <si>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</si>
  <si>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</si>
  <si>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</si>
  <si>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</si>
  <si>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</si>
  <si>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</si>
  <si>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</si>
  <si>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</si>
  <si>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</si>
  <si>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</si>
  <si>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</si>
  <si>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</si>
  <si>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</si>
  <si>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</si>
  <si>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</si>
  <si>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</si>
  <si>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</si>
  <si>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</si>
  <si>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</si>
  <si>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</si>
  <si>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</si>
  <si>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</si>
  <si>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</si>
  <si>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</si>
  <si>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</si>
  <si>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</si>
  <si>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</si>
  <si>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</si>
  <si>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</si>
  <si>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</si>
  <si>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</si>
  <si>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</si>
  <si>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</si>
  <si>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</si>
  <si>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</si>
  <si>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</si>
  <si>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</si>
  <si>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</si>
  <si>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</si>
  <si>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</si>
  <si>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</si>
  <si>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</si>
  <si>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</si>
  <si>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</si>
  <si>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</si>
  <si>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</si>
  <si>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</si>
  <si>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</si>
  <si>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</si>
  <si>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</si>
  <si>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</si>
  <si>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</si>
  <si>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</si>
  <si>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</si>
  <si>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</si>
  <si>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</si>
  <si>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</si>
  <si>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</si>
  <si>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</si>
  <si>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</si>
  <si>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</si>
  <si>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</si>
  <si>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</si>
  <si>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</si>
  <si>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</si>
  <si>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</si>
  <si>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</si>
  <si>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</si>
  <si>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</si>
  <si>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</si>
  <si>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</si>
  <si>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</si>
  <si>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</si>
  <si>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</si>
  <si>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</si>
  <si>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</si>
  <si>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</si>
  <si>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</si>
  <si>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</si>
  <si>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</si>
  <si>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</si>
  <si>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</si>
  <si>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</si>
  <si>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</si>
  <si>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</si>
  <si>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</si>
  <si>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</si>
  <si>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</si>
  <si>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</si>
  <si>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</si>
  <si>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</si>
  <si>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</si>
  <si>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</si>
  <si>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</si>
  <si>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</si>
  <si>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</si>
  <si>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</si>
  <si>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</si>
  <si>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</si>
  <si>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</si>
  <si>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</si>
  <si>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</si>
  <si>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</si>
  <si>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</si>
  <si>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</si>
  <si>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</si>
  <si>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</si>
  <si>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</si>
  <si>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</si>
  <si>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</si>
  <si>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</si>
  <si>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</si>
  <si>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</si>
  <si>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</si>
  <si>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</si>
  <si>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</si>
  <si>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</si>
  <si>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</si>
  <si>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</si>
  <si>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</si>
  <si>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</si>
  <si>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</si>
  <si>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</si>
  <si>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</si>
  <si>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</si>
  <si>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</si>
  <si>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</si>
  <si>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</si>
  <si>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</si>
  <si>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</si>
  <si>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</si>
  <si>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</si>
  <si>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</si>
  <si>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</si>
  <si>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</si>
  <si>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</si>
  <si>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</si>
  <si>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</si>
  <si>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</si>
  <si>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</si>
  <si>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</si>
  <si>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</si>
  <si>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</si>
  <si>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</si>
  <si>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</si>
  <si>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</si>
  <si>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</si>
  <si>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</si>
  <si>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</si>
  <si>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</si>
  <si>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</si>
  <si>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</si>
  <si>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</si>
  <si>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</si>
  <si>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</si>
  <si>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</si>
  <si>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</si>
  <si>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</si>
  <si>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</si>
  <si>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</si>
  <si>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</si>
  <si>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</si>
  <si>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</si>
  <si>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</si>
  <si>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</si>
  <si>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</si>
  <si>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</si>
  <si>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</si>
  <si>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</si>
  <si>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</si>
  <si>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</si>
  <si>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</si>
  <si>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</si>
  <si>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</si>
  <si>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</si>
  <si>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</si>
  <si>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</si>
  <si>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</si>
  <si>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</si>
  <si>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</si>
  <si>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</si>
  <si>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</si>
  <si>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</si>
  <si>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</si>
  <si>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</si>
  <si>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</si>
  <si>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</si>
  <si>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</si>
  <si>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</si>
  <si>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</si>
  <si>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</si>
  <si>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</si>
  <si>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</si>
  <si>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</si>
  <si>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</si>
  <si>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</si>
  <si>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</si>
  <si>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</si>
  <si>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</si>
  <si>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</si>
  <si>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</si>
  <si>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</si>
  <si>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</si>
  <si>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</si>
  <si>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</si>
  <si>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</si>
  <si>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</si>
  <si>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</si>
  <si>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</si>
  <si>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</si>
  <si>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</si>
  <si>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</si>
  <si>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</si>
  <si>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</si>
  <si>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</si>
  <si>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</si>
  <si>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</si>
  <si>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</si>
  <si>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</si>
  <si>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</si>
  <si>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</si>
  <si>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</si>
  <si>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</si>
  <si>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</si>
  <si>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</si>
  <si>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</si>
  <si>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</si>
  <si>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</si>
  <si>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</si>
  <si>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</si>
  <si>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</si>
  <si>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</si>
  <si>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</si>
  <si>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</si>
  <si>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</si>
  <si>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</si>
  <si>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</si>
  <si>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</si>
  <si>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</si>
  <si>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</si>
  <si>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</si>
  <si>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</si>
  <si>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</si>
  <si>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</si>
  <si>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</si>
  <si>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</si>
  <si>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</si>
  <si>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</si>
  <si>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</si>
  <si>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</si>
  <si>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</si>
  <si>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</si>
  <si>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</si>
  <si>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</si>
  <si>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</si>
  <si>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</si>
  <si>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</si>
  <si>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</si>
  <si>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</si>
  <si>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</si>
  <si>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</si>
  <si>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</si>
  <si>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</si>
  <si>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</si>
  <si>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</si>
  <si>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</si>
  <si>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</si>
  <si>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</si>
  <si>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</si>
  <si>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</si>
  <si>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</si>
  <si>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</si>
  <si>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</si>
  <si>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</si>
  <si>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</si>
  <si>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</si>
  <si>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</si>
  <si>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</si>
  <si>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</si>
  <si>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</si>
  <si>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</si>
  <si>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</si>
  <si>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</si>
  <si>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</si>
  <si>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</si>
  <si>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</si>
  <si>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</si>
  <si>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</si>
  <si>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</si>
  <si>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</si>
  <si>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</si>
  <si>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</si>
  <si>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</si>
  <si>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</si>
  <si>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</si>
  <si>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</si>
  <si>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</si>
  <si>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</si>
  <si>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</si>
  <si>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</si>
  <si>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</si>
  <si>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</si>
  <si>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</si>
  <si>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</si>
  <si>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</si>
  <si>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</si>
  <si>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</si>
  <si>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</si>
  <si>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</si>
  <si>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</si>
  <si>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</si>
  <si>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</si>
  <si>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</si>
  <si>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</si>
  <si>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</si>
  <si>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</si>
  <si>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</si>
  <si>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</si>
  <si>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</si>
  <si>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</si>
  <si>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</si>
  <si>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</si>
  <si>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</si>
  <si>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</si>
  <si>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</si>
  <si>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</si>
  <si>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</si>
  <si>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</si>
  <si>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</si>
  <si>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</si>
  <si>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</si>
  <si>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</si>
  <si>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</si>
  <si>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</si>
  <si>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</si>
  <si>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</si>
  <si>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</si>
  <si>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</si>
  <si>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</si>
  <si>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</si>
  <si>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</si>
  <si>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</si>
  <si>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</si>
  <si>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</si>
  <si>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</si>
  <si>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</si>
  <si>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</si>
  <si>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</si>
  <si>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</si>
  <si>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</si>
  <si>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</si>
  <si>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</si>
  <si>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</si>
  <si>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</si>
  <si>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</si>
  <si>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</si>
  <si>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</si>
  <si>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</si>
  <si>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</si>
  <si>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</si>
  <si>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</si>
  <si>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</si>
  <si>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</si>
  <si>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</si>
  <si>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</si>
  <si>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</si>
  <si>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</si>
  <si>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</si>
  <si>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</si>
  <si>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</si>
  <si>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</si>
  <si>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</si>
  <si>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</si>
  <si>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</si>
  <si>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</si>
  <si>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</si>
  <si>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</si>
  <si>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</si>
  <si>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</si>
  <si>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</si>
  <si>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</si>
  <si>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</si>
  <si>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</si>
  <si>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</si>
  <si>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</si>
  <si>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</si>
  <si>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</si>
  <si>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</si>
  <si>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</si>
  <si>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</si>
  <si>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</si>
  <si>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</si>
  <si>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</si>
  <si>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</si>
  <si>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</si>
  <si>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</si>
  <si>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</si>
  <si>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</si>
  <si>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</si>
  <si>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</si>
  <si>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</si>
  <si>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</si>
  <si>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</si>
  <si>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</si>
  <si>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</si>
  <si>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</si>
  <si>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</si>
  <si>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</si>
  <si>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</si>
  <si>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</si>
  <si>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</si>
  <si>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</si>
  <si>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</si>
  <si>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</si>
  <si>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</si>
  <si>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</si>
  <si>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</si>
  <si>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</si>
  <si>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</si>
  <si>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</si>
  <si>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</si>
  <si>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</si>
  <si>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</si>
  <si>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</si>
  <si>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</si>
  <si>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</si>
  <si>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</si>
  <si>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</si>
  <si>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</si>
  <si>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</si>
  <si>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</si>
  <si>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</si>
  <si>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</si>
  <si>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</si>
  <si>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</si>
  <si>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</si>
  <si>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</si>
  <si>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</si>
  <si>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</si>
  <si>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</si>
  <si>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</si>
  <si>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</si>
  <si>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</si>
  <si>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</si>
  <si>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</si>
  <si>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</si>
  <si>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</si>
  <si>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</si>
  <si>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</si>
  <si>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</si>
  <si>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</si>
  <si>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</si>
  <si>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</si>
  <si>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</si>
  <si>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</si>
  <si>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</si>
  <si>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</si>
  <si>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</si>
  <si>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</si>
  <si>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</si>
  <si>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</si>
  <si>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</si>
  <si>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</si>
  <si>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</si>
  <si>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</si>
  <si>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</si>
  <si>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</si>
  <si>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</si>
  <si>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</si>
  <si>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</si>
  <si>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</si>
  <si>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</si>
  <si>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</si>
  <si>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</si>
  <si>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</si>
  <si>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</si>
  <si>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</si>
  <si>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</si>
  <si>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</si>
  <si>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</si>
  <si>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</si>
  <si>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</si>
  <si>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</si>
  <si>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</si>
  <si>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</si>
  <si>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</si>
  <si>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</si>
  <si>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</si>
  <si>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</si>
  <si>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</si>
  <si>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</si>
  <si>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</si>
  <si>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</si>
  <si>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</si>
  <si>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</si>
  <si>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</si>
  <si>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</si>
  <si>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</si>
  <si>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</si>
  <si>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</si>
  <si>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</si>
  <si>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</si>
  <si>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</si>
  <si>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</si>
  <si>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</si>
  <si>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</si>
  <si>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</si>
  <si>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</si>
  <si>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</si>
  <si>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</si>
  <si>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</si>
  <si>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</si>
  <si>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</si>
  <si>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</si>
  <si>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</si>
  <si>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</si>
  <si>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</si>
  <si>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</si>
  <si>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</si>
  <si>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</si>
  <si>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</si>
  <si>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</si>
  <si>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</si>
  <si>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</si>
  <si>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</si>
  <si>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</si>
  <si>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</si>
  <si>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</si>
  <si>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</si>
  <si>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</si>
  <si>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</si>
  <si>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</si>
  <si>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</si>
  <si>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</si>
  <si>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</si>
  <si>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</si>
  <si>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</si>
  <si>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</si>
  <si>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</si>
  <si>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</si>
  <si>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</si>
  <si>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</si>
  <si>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</si>
  <si>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</si>
  <si>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</si>
  <si>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</si>
  <si>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</si>
  <si>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</si>
  <si>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</si>
  <si>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</si>
  <si>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</si>
  <si>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</si>
  <si>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</si>
  <si>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</si>
  <si>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</si>
  <si>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</si>
  <si>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</si>
  <si>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</si>
  <si>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</si>
  <si>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</si>
  <si>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</si>
  <si>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</si>
  <si>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</si>
  <si>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</si>
  <si>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</si>
  <si>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</si>
  <si>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</si>
  <si>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</si>
  <si>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</si>
  <si>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</si>
  <si>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</si>
  <si>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</si>
  <si>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</si>
  <si>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</si>
  <si>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</si>
  <si>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</si>
  <si>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</si>
  <si>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</si>
  <si>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</si>
  <si>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</si>
  <si>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</si>
  <si>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</si>
  <si>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</si>
  <si>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</si>
  <si>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</si>
  <si>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</si>
  <si>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</si>
  <si>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</si>
  <si>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</si>
  <si>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</si>
  <si>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</si>
  <si>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</si>
  <si>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</si>
  <si>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</si>
  <si>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</si>
  <si>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</si>
  <si>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</si>
  <si>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</si>
  <si>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</si>
  <si>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</si>
  <si>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</si>
  <si>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</si>
  <si>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</si>
  <si>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</si>
  <si>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</si>
  <si>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</si>
  <si>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</si>
  <si>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</si>
  <si>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</si>
  <si>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</si>
  <si>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</si>
  <si>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</si>
  <si>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</si>
  <si>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</si>
  <si>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</si>
  <si>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</si>
  <si>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</si>
  <si>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</si>
  <si>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</si>
  <si>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</si>
  <si>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</si>
  <si>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</si>
  <si>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</si>
  <si>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</si>
  <si>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</si>
  <si>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</si>
  <si>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</si>
  <si>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</si>
  <si>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</si>
  <si>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</si>
  <si>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</si>
  <si>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</si>
  <si>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</si>
  <si>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</si>
  <si>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</si>
  <si>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</si>
  <si>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</si>
  <si>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</si>
  <si>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</si>
  <si>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</si>
  <si>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</si>
  <si>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</si>
  <si>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</si>
  <si>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</si>
  <si>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</si>
  <si>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</si>
  <si>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</si>
  <si>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</si>
  <si>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</si>
  <si>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</si>
  <si>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</si>
  <si>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</si>
  <si>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</si>
  <si>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</si>
  <si>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</si>
  <si>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</si>
  <si>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</si>
  <si>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</si>
  <si>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</si>
  <si>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</si>
  <si>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</si>
  <si>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</si>
  <si>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</si>
  <si>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</si>
  <si>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</si>
  <si>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</si>
  <si>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</si>
  <si>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</si>
  <si>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</si>
  <si>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</si>
  <si>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</si>
  <si>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</si>
  <si>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</si>
  <si>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</si>
  <si>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</si>
  <si>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</si>
  <si>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</si>
  <si>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</si>
  <si>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</si>
  <si>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</si>
  <si>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</si>
  <si>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</si>
  <si>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</si>
  <si>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</si>
  <si>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</si>
  <si>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</si>
  <si>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</si>
  <si>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</si>
  <si>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</si>
  <si>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</si>
  <si>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</si>
  <si>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</si>
  <si>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</si>
  <si>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</si>
  <si>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</si>
  <si>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</si>
  <si>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</si>
  <si>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</si>
  <si>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</si>
  <si>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</si>
  <si>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</si>
  <si>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</si>
  <si>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</si>
  <si>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</si>
  <si>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</si>
  <si>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</si>
  <si>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</si>
  <si>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</si>
  <si>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</si>
  <si>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</si>
  <si>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</si>
  <si>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</si>
  <si>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</si>
  <si>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</si>
  <si>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</si>
  <si>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</si>
  <si>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</si>
  <si>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</si>
  <si>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</si>
  <si>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</si>
  <si>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</si>
  <si>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</si>
  <si>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</si>
  <si>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</si>
  <si>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</si>
  <si>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</si>
  <si>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</si>
  <si>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</si>
  <si>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</si>
  <si>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</si>
  <si>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</si>
  <si>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</si>
  <si>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</si>
  <si>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</si>
  <si>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</si>
  <si>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</si>
  <si>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</si>
  <si>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</si>
  <si>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</si>
  <si>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</si>
  <si>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</si>
  <si>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</si>
  <si>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</si>
  <si>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</si>
  <si>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</si>
  <si>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</si>
  <si>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</si>
  <si>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</si>
  <si>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</si>
  <si>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</si>
  <si>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</si>
  <si>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</si>
  <si>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</si>
  <si>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</si>
  <si>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</si>
  <si>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</si>
  <si>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</si>
  <si>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</si>
  <si>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</si>
  <si>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</si>
  <si>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</si>
  <si>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</si>
  <si>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</si>
  <si>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</si>
  <si>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</si>
  <si>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</si>
  <si>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</si>
  <si>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</si>
  <si>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</si>
  <si>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</si>
  <si>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</si>
  <si>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</si>
  <si>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</si>
  <si>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</si>
  <si>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</si>
  <si>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</si>
  <si>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</si>
  <si>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</si>
  <si>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</si>
  <si>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</si>
  <si>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</si>
  <si>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</si>
  <si>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</si>
  <si>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</si>
  <si>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</si>
  <si>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</si>
  <si>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</si>
  <si>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</si>
  <si>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</si>
  <si>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</si>
  <si>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</si>
  <si>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</si>
  <si>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</si>
  <si>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</si>
  <si>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</si>
  <si>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</si>
  <si>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</si>
  <si>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</si>
  <si>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</si>
  <si>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</si>
  <si>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</si>
  <si>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</si>
  <si>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</si>
  <si>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</si>
  <si>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</si>
  <si>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</si>
  <si>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</si>
  <si>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</si>
  <si>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</si>
  <si>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</si>
  <si>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</si>
  <si>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</si>
  <si>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</si>
  <si>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</si>
  <si>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</si>
  <si>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</si>
  <si>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</si>
  <si>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</si>
  <si>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</si>
  <si>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</si>
  <si>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</si>
  <si>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</si>
  <si>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</si>
  <si>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</si>
  <si>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</si>
  <si>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</si>
  <si>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</si>
  <si>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</si>
  <si>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</si>
  <si>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</si>
  <si>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</si>
  <si>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</si>
  <si>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</si>
  <si>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</si>
  <si>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</si>
  <si>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</si>
  <si>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</si>
  <si>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</si>
  <si>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</si>
  <si>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</si>
  <si>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</si>
  <si>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</si>
  <si>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</si>
  <si>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</si>
  <si>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</si>
  <si>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</si>
  <si>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</si>
  <si>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</si>
  <si>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</si>
  <si>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</si>
  <si>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</si>
  <si>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</si>
  <si>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</si>
  <si>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</si>
  <si>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</si>
  <si>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</si>
  <si>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</si>
  <si>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</si>
  <si>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</si>
  <si>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</si>
  <si>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</si>
  <si>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</si>
  <si>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</si>
  <si>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</si>
  <si>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</si>
  <si>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</si>
  <si>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</si>
  <si>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</si>
  <si>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</si>
  <si>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</si>
  <si>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</si>
  <si>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</si>
  <si>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</si>
  <si>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</si>
  <si>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</si>
  <si>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</si>
  <si>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</si>
  <si>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</si>
  <si>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</si>
  <si>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</si>
  <si>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</si>
  <si>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</si>
  <si>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</si>
  <si>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</si>
  <si>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</si>
  <si>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</si>
  <si>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</si>
  <si>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</si>
  <si>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</si>
  <si>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</si>
  <si>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</si>
  <si>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</si>
  <si>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</si>
  <si>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</si>
  <si>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</si>
  <si>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</si>
  <si>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</si>
  <si>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</si>
  <si>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</si>
  <si>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</si>
  <si>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</si>
  <si>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</si>
  <si>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</si>
  <si>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</si>
  <si>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</si>
  <si>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</si>
  <si>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</si>
  <si>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</si>
  <si>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</si>
  <si>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</si>
  <si>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</si>
  <si>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</si>
  <si>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</si>
  <si>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</si>
  <si>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</si>
  <si>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</si>
  <si>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</si>
  <si>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</si>
  <si>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</si>
  <si>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</si>
  <si>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</si>
  <si>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</si>
  <si>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</si>
  <si>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</si>
  <si>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</si>
  <si>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</si>
  <si>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</si>
  <si>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</si>
  <si>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</si>
  <si>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</si>
  <si>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</si>
  <si>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</si>
  <si>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</si>
  <si>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</si>
  <si>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</si>
  <si>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</si>
  <si>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</si>
  <si>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</si>
  <si>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</si>
  <si>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</si>
  <si>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</si>
  <si>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</si>
  <si>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</si>
  <si>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</si>
  <si>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</si>
  <si>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</si>
  <si>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</si>
  <si>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</si>
  <si>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</si>
  <si>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</si>
  <si>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</si>
  <si>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</si>
  <si>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</si>
  <si>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</si>
  <si>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</si>
  <si>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</si>
  <si>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</si>
  <si>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</si>
  <si>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</si>
  <si>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</si>
  <si>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</si>
  <si>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</si>
  <si>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</si>
  <si>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</si>
  <si>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</si>
  <si>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</si>
  <si>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</si>
  <si>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</si>
  <si>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</si>
  <si>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</si>
  <si>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</si>
  <si>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</si>
  <si>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</si>
  <si>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</si>
  <si>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</si>
  <si>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</si>
  <si>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</si>
  <si>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</si>
  <si>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</si>
  <si>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</si>
  <si>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</si>
  <si>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</si>
  <si>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</si>
  <si>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</si>
  <si>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</si>
  <si>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</si>
  <si>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</si>
  <si>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</si>
  <si>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</si>
  <si>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</si>
  <si>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</si>
  <si>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</si>
  <si>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</si>
  <si>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</si>
  <si>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</si>
  <si>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</si>
  <si>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</si>
  <si>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</si>
  <si>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</si>
  <si>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</si>
  <si>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</si>
  <si>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</si>
  <si>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</si>
  <si>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</si>
  <si>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</si>
  <si>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</si>
  <si>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</si>
  <si>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</si>
  <si>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</si>
  <si>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</si>
  <si>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</si>
  <si>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</si>
  <si>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</si>
  <si>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</si>
  <si>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</si>
  <si>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</si>
  <si>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</si>
  <si>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</si>
  <si>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</si>
  <si>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</si>
  <si>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</si>
  <si>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</si>
  <si>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</si>
  <si>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</si>
  <si>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</si>
  <si>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</si>
  <si>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</si>
  <si>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</si>
  <si>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</si>
  <si>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</si>
  <si>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</si>
  <si>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</si>
  <si>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</si>
  <si>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</si>
  <si>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</si>
  <si>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</si>
  <si>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</si>
  <si>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</si>
  <si>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</si>
  <si>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</si>
  <si>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</si>
  <si>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</si>
  <si>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</si>
  <si>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</si>
  <si>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</si>
  <si>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</si>
  <si>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</si>
  <si>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</si>
  <si>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</si>
  <si>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</si>
  <si>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</si>
  <si>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</si>
  <si>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</si>
  <si>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</si>
  <si>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</si>
  <si>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</si>
  <si>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</si>
  <si>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</si>
  <si>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</si>
  <si>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</si>
  <si>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</si>
  <si>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</si>
  <si>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</si>
  <si>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</si>
  <si>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</si>
  <si>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</si>
  <si>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</si>
  <si>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</si>
  <si>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</si>
  <si>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</si>
  <si>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</si>
  <si>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</si>
  <si>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</si>
  <si>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</si>
  <si>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</si>
  <si>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</si>
  <si>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</si>
  <si>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</si>
  <si>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</si>
  <si>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</si>
  <si>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</si>
  <si>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</si>
  <si>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</si>
  <si>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</si>
  <si>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</si>
  <si>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</si>
  <si>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</si>
  <si>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</si>
  <si>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</si>
  <si>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</si>
  <si>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</si>
  <si>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</si>
  <si>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</si>
  <si>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</si>
  <si>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</si>
  <si>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</si>
  <si>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</si>
  <si>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</si>
  <si>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</si>
  <si>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</si>
  <si>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</si>
  <si>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</si>
  <si>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</si>
  <si>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</si>
  <si>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</si>
  <si>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</si>
  <si>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</si>
  <si>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</si>
  <si>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</si>
  <si>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</si>
  <si>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</si>
  <si>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</si>
  <si>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</si>
  <si>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</si>
  <si>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</si>
  <si>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</si>
  <si>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</si>
  <si>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</si>
  <si>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</si>
  <si>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</si>
  <si>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</si>
  <si>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</si>
  <si>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</si>
  <si>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</si>
  <si>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</si>
  <si>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</si>
  <si>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</si>
  <si>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</si>
  <si>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</si>
  <si>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</si>
  <si>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</si>
  <si>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</si>
  <si>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</si>
  <si>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</si>
  <si>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</si>
  <si>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</si>
  <si>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</si>
  <si>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</si>
  <si>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</si>
  <si>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</si>
  <si>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</si>
  <si>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</si>
  <si>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</si>
  <si>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</si>
  <si>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</si>
  <si>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</si>
  <si>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</si>
  <si>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</si>
  <si>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</si>
  <si>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</si>
  <si>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</si>
  <si>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</si>
  <si>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</si>
  <si>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</si>
  <si>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</si>
  <si>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</si>
  <si>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</si>
  <si>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</si>
  <si>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</si>
  <si>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</si>
  <si>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</si>
  <si>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</si>
  <si>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</si>
  <si>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</si>
  <si>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</si>
  <si>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</si>
  <si>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</si>
  <si>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</si>
  <si>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</si>
  <si>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</si>
  <si>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</si>
  <si>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</si>
  <si>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</si>
  <si>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</si>
  <si>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</si>
  <si>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</si>
  <si>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</si>
  <si>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</si>
  <si>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</si>
  <si>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</si>
  <si>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</si>
  <si>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</si>
  <si>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</si>
  <si>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</si>
  <si>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</si>
  <si>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</si>
  <si>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</si>
  <si>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</si>
  <si>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</si>
  <si>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</si>
  <si>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</si>
  <si>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</si>
  <si>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</si>
  <si>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</si>
  <si>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</si>
  <si>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</si>
  <si>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</si>
  <si>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</si>
  <si>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</si>
  <si>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</si>
  <si>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</si>
  <si>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</si>
  <si>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</si>
  <si>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</si>
  <si>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</si>
  <si>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</si>
  <si>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</si>
  <si>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</si>
  <si>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</si>
  <si>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</si>
  <si>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</si>
  <si>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</si>
  <si>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</si>
  <si>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</si>
  <si>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</si>
  <si>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</si>
  <si>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</si>
  <si>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</si>
  <si>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</si>
  <si>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</si>
  <si>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</si>
  <si>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</si>
  <si>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</si>
  <si>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</si>
  <si>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</si>
  <si>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</si>
  <si>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</si>
  <si>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</si>
  <si>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</si>
  <si>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</si>
  <si>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</si>
  <si>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</si>
  <si>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</si>
  <si>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</si>
  <si>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</si>
  <si>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</si>
  <si>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</si>
  <si>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</si>
  <si>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</si>
  <si>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</si>
  <si>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</si>
  <si>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</si>
  <si>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</si>
  <si>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</si>
  <si>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</si>
  <si>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</si>
  <si>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</si>
  <si>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</si>
  <si>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</si>
  <si>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</si>
  <si>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</si>
  <si>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</si>
  <si>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</si>
  <si>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</si>
  <si>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</si>
  <si>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</si>
  <si>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</si>
  <si>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</si>
  <si>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</si>
  <si>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</si>
  <si>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</si>
  <si>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</si>
  <si>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</si>
  <si>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</si>
  <si>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</si>
  <si>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</si>
  <si>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</si>
  <si>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</si>
  <si>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</si>
  <si>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</si>
  <si>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</si>
  <si>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</si>
  <si>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</si>
  <si>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</si>
  <si>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</si>
  <si>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</si>
  <si>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</si>
  <si>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</si>
  <si>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</si>
  <si>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</si>
  <si>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</si>
  <si>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</si>
  <si>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</si>
  <si>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</si>
  <si>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</si>
  <si>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</si>
  <si>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</si>
  <si>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</si>
  <si>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</si>
  <si>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</si>
  <si>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</si>
  <si>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</si>
  <si>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</si>
  <si>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</si>
  <si>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</si>
  <si>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</si>
  <si>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</si>
  <si>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</si>
  <si>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</si>
  <si>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</si>
  <si>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</si>
  <si>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</si>
  <si>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</si>
  <si>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</si>
  <si>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</si>
  <si>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</si>
  <si>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</si>
  <si>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</si>
  <si>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</si>
  <si>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</si>
  <si>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</si>
  <si>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</si>
  <si>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</si>
  <si>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</si>
  <si>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</si>
  <si>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</si>
  <si>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</si>
  <si>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</si>
  <si>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</si>
  <si>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</si>
  <si>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</si>
  <si>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</si>
  <si>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</si>
  <si>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</si>
  <si>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</si>
  <si>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</si>
  <si>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</si>
  <si>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</si>
  <si>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</si>
  <si>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</si>
  <si>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</si>
  <si>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</si>
  <si>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</si>
  <si>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</si>
  <si>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</si>
  <si>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</si>
  <si>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</si>
  <si>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</si>
  <si>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</si>
  <si>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</si>
  <si>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</si>
  <si>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</si>
  <si>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</si>
  <si>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</si>
  <si>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</si>
  <si>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</si>
  <si>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</si>
  <si>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</si>
  <si>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</si>
  <si>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</si>
  <si>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</si>
  <si>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</si>
  <si>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</si>
  <si>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</si>
  <si>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</si>
  <si>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</si>
  <si>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</si>
  <si>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</si>
  <si>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</si>
  <si>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</si>
  <si>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</si>
  <si>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</si>
  <si>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</si>
  <si>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</si>
  <si>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</si>
  <si>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</si>
  <si>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</si>
  <si>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</si>
  <si>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</si>
  <si>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</si>
  <si>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</si>
  <si>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</si>
  <si>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</si>
  <si>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</si>
  <si>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</si>
  <si>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</si>
  <si>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</si>
  <si>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</si>
  <si>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</si>
  <si>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</si>
  <si>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</si>
  <si>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</si>
  <si>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</si>
  <si>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</si>
  <si>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</si>
  <si>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</si>
  <si>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</si>
  <si>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</si>
  <si>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</si>
  <si>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</si>
  <si>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</si>
  <si>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</si>
  <si>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</si>
  <si>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</si>
  <si>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</si>
  <si>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</si>
  <si>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</si>
  <si>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</si>
  <si>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</si>
  <si>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</si>
  <si>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</si>
  <si>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</si>
  <si>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</si>
  <si>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</si>
  <si>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</si>
  <si>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</si>
  <si>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</si>
  <si>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</si>
  <si>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</si>
  <si>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</si>
  <si>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</si>
  <si>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</si>
  <si>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</si>
  <si>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</si>
  <si>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</si>
  <si>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</si>
  <si>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</si>
  <si>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</si>
  <si>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</si>
  <si>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</si>
  <si>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</si>
  <si>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</si>
  <si>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</si>
  <si>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</si>
  <si>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</si>
  <si>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</si>
  <si>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</si>
  <si>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</si>
  <si>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</si>
  <si>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</si>
  <si>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</si>
  <si>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</si>
  <si>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</si>
  <si>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</si>
  <si>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</si>
  <si>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</si>
  <si>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</si>
  <si>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</si>
  <si>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</si>
  <si>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</si>
  <si>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</si>
  <si>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</si>
  <si>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</si>
  <si>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</si>
  <si>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</si>
  <si>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</si>
  <si>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</si>
  <si>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</si>
  <si>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</si>
  <si>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</si>
  <si>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</si>
  <si>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</si>
  <si>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</si>
  <si>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</si>
  <si>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</si>
  <si>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</si>
  <si>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</si>
  <si>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</si>
  <si>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</si>
  <si>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</si>
  <si>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</si>
  <si>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</si>
  <si>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</si>
  <si>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</si>
  <si>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</si>
  <si>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</si>
  <si>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</si>
  <si>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</si>
  <si>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</si>
  <si>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</si>
  <si>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</si>
  <si>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</si>
  <si>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</si>
  <si>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</si>
  <si>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</si>
  <si>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</si>
  <si>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</si>
  <si>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</si>
  <si>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</si>
  <si>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</si>
  <si>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</si>
  <si>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</si>
  <si>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</si>
  <si>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</si>
  <si>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</si>
  <si>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</si>
  <si>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</si>
  <si>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</si>
  <si>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</si>
  <si>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</si>
  <si>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</si>
  <si>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</si>
  <si>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</si>
  <si>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</si>
  <si>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</si>
  <si>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</si>
  <si>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</si>
  <si>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</si>
  <si>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</si>
  <si>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</si>
  <si>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</si>
  <si>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</si>
  <si>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</si>
  <si>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</si>
  <si>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</si>
  <si>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</si>
  <si>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</si>
  <si>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</si>
  <si>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</si>
  <si>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</si>
  <si>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</si>
  <si>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</si>
  <si>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</si>
  <si>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</si>
  <si>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</si>
  <si>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</si>
  <si>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</si>
  <si>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</si>
  <si>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</si>
  <si>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</si>
  <si>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</si>
  <si>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</si>
  <si>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</si>
  <si>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</si>
  <si>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</si>
  <si>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</si>
  <si>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</si>
  <si>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</si>
  <si>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</si>
  <si>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</si>
  <si>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</si>
  <si>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</si>
  <si>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</si>
  <si>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</si>
  <si>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</si>
  <si>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</si>
  <si>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</si>
  <si>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</si>
  <si>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</si>
  <si>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</si>
  <si>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</si>
  <si>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</si>
  <si>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</si>
  <si>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</si>
  <si>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</si>
  <si>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</si>
  <si>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</si>
  <si>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</si>
  <si>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</si>
  <si>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</si>
  <si>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</si>
  <si>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</si>
  <si>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</si>
  <si>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</si>
  <si>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</si>
  <si>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</si>
  <si>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</si>
  <si>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</si>
  <si>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</si>
  <si>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</si>
  <si>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</si>
  <si>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</si>
  <si>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</si>
  <si>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</si>
  <si>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</si>
  <si>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</si>
  <si>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</si>
  <si>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</si>
  <si>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</si>
  <si>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</si>
  <si>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</si>
  <si>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</si>
  <si>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</si>
  <si>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</si>
  <si>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</si>
  <si>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</si>
  <si>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</si>
  <si>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</si>
  <si>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</si>
  <si>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</si>
  <si>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</si>
  <si>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</si>
  <si>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</si>
  <si>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</si>
  <si>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</si>
  <si>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</si>
  <si>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</si>
  <si>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</si>
  <si>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</si>
  <si>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</si>
  <si>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</si>
  <si>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</si>
  <si>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</si>
  <si>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</si>
  <si>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</si>
  <si>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</si>
  <si>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</si>
  <si>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</si>
  <si>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</si>
  <si>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</si>
  <si>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</si>
  <si>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</si>
  <si>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</si>
  <si>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</si>
  <si>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</si>
  <si>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</si>
  <si>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</si>
  <si>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</si>
  <si>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</si>
  <si>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</si>
  <si>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</si>
  <si>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</si>
  <si>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</si>
  <si>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</si>
  <si>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</si>
  <si>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</si>
  <si>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</si>
  <si>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</si>
  <si>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</si>
  <si>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</si>
  <si>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</si>
  <si>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</si>
  <si>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</si>
  <si>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</si>
  <si>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</si>
  <si>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</si>
  <si>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</si>
  <si>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</si>
  <si>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</si>
  <si>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</si>
  <si>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</si>
  <si>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</si>
  <si>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</si>
  <si>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</si>
  <si>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</si>
  <si>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</si>
  <si>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</si>
  <si>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</si>
  <si>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</si>
  <si>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</si>
  <si>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</si>
  <si>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</si>
  <si>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</si>
  <si>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</si>
  <si>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</si>
  <si>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</si>
  <si>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</si>
  <si>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</si>
  <si>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</si>
  <si>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</si>
  <si>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</si>
  <si>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</si>
  <si>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</si>
  <si>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</si>
  <si>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</si>
  <si>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</si>
  <si>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</si>
  <si>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</si>
  <si>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</si>
  <si>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</si>
  <si>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</si>
  <si>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</si>
  <si>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</si>
  <si>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</si>
  <si>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</si>
  <si>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</si>
  <si>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</si>
  <si>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</si>
  <si>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</si>
  <si>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</si>
  <si>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</si>
  <si>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</si>
  <si>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</si>
  <si>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</si>
  <si>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</si>
  <si>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</si>
  <si>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</si>
  <si>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</si>
  <si>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</si>
  <si>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</si>
  <si>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</si>
  <si>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</si>
  <si>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</si>
  <si>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</si>
  <si>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</si>
  <si>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</si>
  <si>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</si>
  <si>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</si>
  <si>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</si>
  <si>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</si>
  <si>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</si>
  <si>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</si>
  <si>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</si>
  <si>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</si>
  <si>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</si>
  <si>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</si>
  <si>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</si>
  <si>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</si>
  <si>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</si>
  <si>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</si>
  <si>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</si>
  <si>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</si>
  <si>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</si>
  <si>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</si>
  <si>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</si>
  <si>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</si>
  <si>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</si>
  <si>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</si>
  <si>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</si>
  <si>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</si>
  <si>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</si>
  <si>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</si>
  <si>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</si>
  <si>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</si>
  <si>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</si>
  <si>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</si>
  <si>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</si>
  <si>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</si>
  <si>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</si>
  <si>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</si>
  <si>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</si>
  <si>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</si>
  <si>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</si>
  <si>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</si>
  <si>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</si>
  <si>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</si>
  <si>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</si>
  <si>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</si>
  <si>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</si>
  <si>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</si>
  <si>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</si>
  <si>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</si>
  <si>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</si>
  <si>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</si>
  <si>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</si>
  <si>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</si>
  <si>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</si>
  <si>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</si>
  <si>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</si>
  <si>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</si>
  <si>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</si>
  <si>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</si>
  <si>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</si>
  <si>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</si>
  <si>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</si>
  <si>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</si>
  <si>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</si>
  <si>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</si>
  <si>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</si>
  <si>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</si>
  <si>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</si>
  <si>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</si>
  <si>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</si>
  <si>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</si>
  <si>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</si>
  <si>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</si>
  <si>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</si>
  <si>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</si>
  <si>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</si>
  <si>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</si>
  <si>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</si>
  <si>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</si>
  <si>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</si>
  <si>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</si>
  <si>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</si>
  <si>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</si>
  <si>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</si>
  <si>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</si>
  <si>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</si>
  <si>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</si>
  <si>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</si>
  <si>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</si>
  <si>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</si>
  <si>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</si>
  <si>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</si>
  <si>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</si>
  <si>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</si>
  <si>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</si>
  <si>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</si>
  <si>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</si>
  <si>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</si>
  <si>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</si>
  <si>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</si>
  <si>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</si>
  <si>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</si>
  <si>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</si>
  <si>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</si>
  <si>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</si>
  <si>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</si>
  <si>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</si>
  <si>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</si>
  <si>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</si>
  <si>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</si>
  <si>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</si>
  <si>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</si>
  <si>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</si>
  <si>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</si>
  <si>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</si>
  <si>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</si>
  <si>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</si>
  <si>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</si>
  <si>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</si>
  <si>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</si>
  <si>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</si>
  <si>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</si>
  <si>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</si>
  <si>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</si>
  <si>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</si>
  <si>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</si>
  <si>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</si>
  <si>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</si>
  <si>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</si>
  <si>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</si>
  <si>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</si>
  <si>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</si>
  <si>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</si>
  <si>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</si>
  <si>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</si>
  <si>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</si>
  <si>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</si>
  <si>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</si>
  <si>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</si>
  <si>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</si>
  <si>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</si>
  <si>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</si>
  <si>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</si>
  <si>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</si>
  <si>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</si>
  <si>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</si>
  <si>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</si>
  <si>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</si>
  <si>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</si>
  <si>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</si>
  <si>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</si>
  <si>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</si>
  <si>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</si>
  <si>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</si>
  <si>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</si>
  <si>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</si>
  <si>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</si>
  <si>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</si>
  <si>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</si>
  <si>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</si>
  <si>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</si>
  <si>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</si>
  <si>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</si>
  <si>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</si>
  <si>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</si>
  <si>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</si>
  <si>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</si>
  <si>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</si>
  <si>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</si>
  <si>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</si>
  <si>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</si>
  <si>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</si>
  <si>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</si>
  <si>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</si>
  <si>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</si>
  <si>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</si>
  <si>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</si>
  <si>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</si>
  <si>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</si>
  <si>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</si>
  <si>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</si>
  <si>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</si>
  <si>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</si>
  <si>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</si>
  <si>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</si>
  <si>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</si>
  <si>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</si>
  <si>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</si>
  <si>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</si>
  <si>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</si>
  <si>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</si>
  <si>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</si>
  <si>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</si>
  <si>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</si>
  <si>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</si>
  <si>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</si>
  <si>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</si>
  <si>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</si>
  <si>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</si>
  <si>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</si>
  <si>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</si>
  <si>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</si>
  <si>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</si>
  <si>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</si>
  <si>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</si>
  <si>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</si>
  <si>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</si>
  <si>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</si>
  <si>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</si>
  <si>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</si>
  <si>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</si>
  <si>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</si>
  <si>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</si>
  <si>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</si>
  <si>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</si>
  <si>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</si>
  <si>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</si>
  <si>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</si>
  <si>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</si>
  <si>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</si>
  <si>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</si>
  <si>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</si>
  <si>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</si>
  <si>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</si>
  <si>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</si>
  <si>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</si>
  <si>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</si>
  <si>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</si>
  <si>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</si>
  <si>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</si>
  <si>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</si>
  <si>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</si>
  <si>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</si>
  <si>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</si>
  <si>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</si>
  <si>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</si>
  <si>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</si>
  <si>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</si>
  <si>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</si>
  <si>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</si>
  <si>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</si>
  <si>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</si>
  <si>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</si>
  <si>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</si>
  <si>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</si>
  <si>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</si>
  <si>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</si>
  <si>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</si>
  <si>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</si>
  <si>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</si>
  <si>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</si>
  <si>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</si>
  <si>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</si>
  <si>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</si>
  <si>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</si>
  <si>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</si>
  <si>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</si>
  <si>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</si>
  <si>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</si>
  <si>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</si>
  <si>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</si>
  <si>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</si>
  <si>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</si>
  <si>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</si>
  <si>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</si>
  <si>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</si>
  <si>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</si>
  <si>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</si>
  <si>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</si>
  <si>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</si>
  <si>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</si>
  <si>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</si>
  <si>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</si>
  <si>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</si>
  <si>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</si>
  <si>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</si>
  <si>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</si>
  <si>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</si>
  <si>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</si>
  <si>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</si>
  <si>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</si>
  <si>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</si>
  <si>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</si>
  <si>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</si>
  <si>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</si>
  <si>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</si>
  <si>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</si>
  <si>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</si>
  <si>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</si>
  <si>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</si>
  <si>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</si>
  <si>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</si>
  <si>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</si>
  <si>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</si>
  <si>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</si>
  <si>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</si>
  <si>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</si>
  <si>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</si>
  <si>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</si>
  <si>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</si>
  <si>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</si>
  <si>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</si>
  <si>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</si>
  <si>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</si>
  <si>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</si>
  <si>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</si>
  <si>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</si>
  <si>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</si>
  <si>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</si>
  <si>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</si>
  <si>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</si>
  <si>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</si>
  <si>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</si>
  <si>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</si>
  <si>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</si>
  <si>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</si>
  <si>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</si>
  <si>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</si>
  <si>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</si>
  <si>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</si>
  <si>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</si>
  <si>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</si>
  <si>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</si>
  <si>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</si>
  <si>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</si>
  <si>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</si>
  <si>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</si>
  <si>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</si>
  <si>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</si>
  <si>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</si>
  <si>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</si>
  <si>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</si>
  <si>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</si>
  <si>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</si>
  <si>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</si>
  <si>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</si>
  <si>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</si>
  <si>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</si>
  <si>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</si>
  <si>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</si>
  <si>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</si>
  <si>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</si>
  <si>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</si>
  <si>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</si>
  <si>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</si>
  <si>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</si>
  <si>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</si>
  <si>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</si>
  <si>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</si>
  <si>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</si>
  <si>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</si>
  <si>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</si>
  <si>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</si>
  <si>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</si>
  <si>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</si>
  <si>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</si>
  <si>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</si>
  <si>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</si>
  <si>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</si>
  <si>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</si>
  <si>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</si>
  <si>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</si>
  <si>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</si>
  <si>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</si>
  <si>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</si>
  <si>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</si>
  <si>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</si>
  <si>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</si>
  <si>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</si>
  <si>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</si>
  <si>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</si>
  <si>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</si>
  <si>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</si>
  <si>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</si>
  <si>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</si>
  <si>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</si>
  <si>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</si>
  <si>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</si>
  <si>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</si>
  <si>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</si>
  <si>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</si>
  <si>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</si>
  <si>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</si>
  <si>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</si>
  <si>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</si>
  <si>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</si>
  <si>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</si>
  <si>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</si>
  <si>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</si>
  <si>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</si>
  <si>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</si>
  <si>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</si>
  <si>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</si>
  <si>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</si>
  <si>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</si>
  <si>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</si>
  <si>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</si>
  <si>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</si>
  <si>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</si>
  <si>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</si>
  <si>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</si>
  <si>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</si>
  <si>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</si>
  <si>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</si>
  <si>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</si>
  <si>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</si>
  <si>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</si>
  <si>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</si>
  <si>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</si>
  <si>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</si>
  <si>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</si>
  <si>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</si>
  <si>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</si>
  <si>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</si>
  <si>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</si>
  <si>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</si>
  <si>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</si>
  <si>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</si>
  <si>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</si>
  <si>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</si>
  <si>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</si>
  <si>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</si>
  <si>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</si>
  <si>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</si>
  <si>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</si>
  <si>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</si>
  <si>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</si>
  <si>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</si>
  <si>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</si>
  <si>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</si>
  <si>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</si>
  <si>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</si>
  <si>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</si>
  <si>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</si>
  <si>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</si>
  <si>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</si>
  <si>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</si>
  <si>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</si>
  <si>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</si>
  <si>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</si>
  <si>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</si>
  <si>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</si>
  <si>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</si>
  <si>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</si>
  <si>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</si>
  <si>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</si>
  <si>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</si>
  <si>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</si>
  <si>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</si>
  <si>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</si>
  <si>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</si>
  <si>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</si>
  <si>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</si>
  <si>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</si>
  <si>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</si>
  <si>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</si>
  <si>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</si>
  <si>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</si>
  <si>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</si>
  <si>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</si>
  <si>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</si>
  <si>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</si>
  <si>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</si>
  <si>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</si>
  <si>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</si>
  <si>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</si>
  <si>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</si>
  <si>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</si>
  <si>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</si>
  <si>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</si>
  <si>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</si>
  <si>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</si>
  <si>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</si>
  <si>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</si>
  <si>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</si>
  <si>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</si>
  <si>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</si>
  <si>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</si>
  <si>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</si>
  <si>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</si>
  <si>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</si>
  <si>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</si>
  <si>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</si>
  <si>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</si>
  <si>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</si>
  <si>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</si>
  <si>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</si>
  <si>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</si>
  <si>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</si>
  <si>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</si>
  <si>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</si>
  <si>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</si>
  <si>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</si>
  <si>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</si>
  <si>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</si>
  <si>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</si>
  <si>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</si>
  <si>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</si>
  <si>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</si>
  <si>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</si>
  <si>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</si>
  <si>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</si>
  <si>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</si>
  <si>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</si>
  <si>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</si>
  <si>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</si>
  <si>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</si>
  <si>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</si>
  <si>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</si>
  <si>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</si>
  <si>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</si>
  <si>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</si>
  <si>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</si>
  <si>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</si>
  <si>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</si>
  <si>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</si>
  <si>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</si>
  <si>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</si>
  <si>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</si>
  <si>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</si>
  <si>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</si>
  <si>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</si>
  <si>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</si>
  <si>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</si>
  <si>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</si>
  <si>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</si>
  <si>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</si>
  <si>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</si>
  <si>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</si>
  <si>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</si>
  <si>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</si>
  <si>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</si>
  <si>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</si>
  <si>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</si>
  <si>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</si>
  <si>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</si>
  <si>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</si>
  <si>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</si>
  <si>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</si>
  <si>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</si>
  <si>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</si>
  <si>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</si>
  <si>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</si>
  <si>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</si>
  <si>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</si>
  <si>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</si>
  <si>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</si>
  <si>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</si>
  <si>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</si>
  <si>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</si>
  <si>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</si>
  <si>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</si>
  <si>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</si>
  <si>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</si>
  <si>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</si>
  <si>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</si>
  <si>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</si>
  <si>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</si>
  <si>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</si>
  <si>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</si>
  <si>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</si>
  <si>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</si>
  <si>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</si>
  <si>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</si>
  <si>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</si>
  <si>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</si>
  <si>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</si>
  <si>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</si>
  <si>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</si>
  <si>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</si>
  <si>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</si>
  <si>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</si>
  <si>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</si>
  <si>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</si>
  <si>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</si>
  <si>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</si>
  <si>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</si>
  <si>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</si>
  <si>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</si>
  <si>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</si>
  <si>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</si>
  <si>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</si>
  <si>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</si>
  <si>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</si>
  <si>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</si>
  <si>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</si>
  <si>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</si>
  <si>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</si>
  <si>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</si>
  <si>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</si>
  <si>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</si>
  <si>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</si>
  <si>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</si>
  <si>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</si>
  <si>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</si>
  <si>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</si>
  <si>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</si>
  <si>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</si>
  <si>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</si>
  <si>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</si>
  <si>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</si>
  <si>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</si>
  <si>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</si>
  <si>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</si>
  <si>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</si>
  <si>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</si>
  <si>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</si>
  <si>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</si>
  <si>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</si>
  <si>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</si>
  <si>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</si>
  <si>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</si>
  <si>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</si>
  <si>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</si>
  <si>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</si>
  <si>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</si>
  <si>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</si>
  <si>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</si>
  <si>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</si>
  <si>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</si>
  <si>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</si>
  <si>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</si>
  <si>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</si>
  <si>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</si>
  <si>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</si>
  <si>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</si>
  <si>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</si>
  <si>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</si>
  <si>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</si>
  <si>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</si>
  <si>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</si>
  <si>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</si>
  <si>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</si>
  <si>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</si>
  <si>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</si>
  <si>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</si>
  <si>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</si>
  <si>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</si>
  <si>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</si>
  <si>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</si>
  <si>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</si>
  <si>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</si>
  <si>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</si>
  <si>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</si>
  <si>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</si>
  <si>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</si>
  <si>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</si>
  <si>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</si>
  <si>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</si>
  <si>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</si>
  <si>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</si>
  <si>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</si>
  <si>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</si>
  <si>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</si>
  <si>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</si>
  <si>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</si>
  <si>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</si>
  <si>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</si>
  <si>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</si>
  <si>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</si>
  <si>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</si>
  <si>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</si>
  <si>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</si>
  <si>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</si>
  <si>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</si>
  <si>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</si>
  <si>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</si>
  <si>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</si>
  <si>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</si>
  <si>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</si>
  <si>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</si>
  <si>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</si>
  <si>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</si>
  <si>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</si>
  <si>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</si>
  <si>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</si>
  <si>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</si>
  <si>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</si>
  <si>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</si>
  <si>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</si>
  <si>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</si>
  <si>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</si>
  <si>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</si>
  <si>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</si>
  <si>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</si>
  <si>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</si>
  <si>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</si>
  <si>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</si>
  <si>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</si>
  <si>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</si>
  <si>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</si>
  <si>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</si>
  <si>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</si>
  <si>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</si>
  <si>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</si>
  <si>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</si>
  <si>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</si>
  <si>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</si>
  <si>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</si>
  <si>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</si>
  <si>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</si>
  <si>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</si>
  <si>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</si>
  <si>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</si>
  <si>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</si>
  <si>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</si>
  <si>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</si>
  <si>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</si>
  <si>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</si>
  <si>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</si>
  <si>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</si>
  <si>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</si>
  <si>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</si>
  <si>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</si>
  <si>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</si>
  <si>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</si>
  <si>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</si>
  <si>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</si>
  <si>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</si>
  <si>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</si>
  <si>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</si>
  <si>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</si>
  <si>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</si>
  <si>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</si>
  <si>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</si>
  <si>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</si>
  <si>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</si>
  <si>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</si>
  <si>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</si>
  <si>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</si>
  <si>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</si>
  <si>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</si>
  <si>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</si>
  <si>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</si>
  <si>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</si>
  <si>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</si>
  <si>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</si>
  <si>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</si>
  <si>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</si>
  <si>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</si>
  <si>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</si>
  <si>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</si>
  <si>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</si>
  <si>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</si>
  <si>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</si>
  <si>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</si>
  <si>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</si>
  <si>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</si>
  <si>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</si>
  <si>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</si>
  <si>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</si>
  <si>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</si>
  <si>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</si>
  <si>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</si>
  <si>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</si>
  <si>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</si>
  <si>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</si>
  <si>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</si>
  <si>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</si>
  <si>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</si>
  <si>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</si>
  <si>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</si>
  <si>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</si>
  <si>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</si>
  <si>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</si>
  <si>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</si>
  <si>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</si>
  <si>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</si>
  <si>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</si>
  <si>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</si>
  <si>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</si>
  <si>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</si>
  <si>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</si>
  <si>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</si>
  <si>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</si>
  <si>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</si>
  <si>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</si>
  <si>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</si>
  <si>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</si>
  <si>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</si>
  <si>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</si>
  <si>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</si>
  <si>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</si>
  <si>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</si>
  <si>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</si>
  <si>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</si>
  <si>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</si>
  <si>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</si>
  <si>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</si>
  <si>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</si>
  <si>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</si>
  <si>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</si>
  <si>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</si>
  <si>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</si>
  <si>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</si>
  <si>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</si>
  <si>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</si>
  <si>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</si>
  <si>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</si>
  <si>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</si>
  <si>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</si>
  <si>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</si>
  <si>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</si>
  <si>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</si>
  <si>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</si>
  <si>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</si>
  <si>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</si>
  <si>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</si>
  <si>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</si>
  <si>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</si>
  <si>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</si>
  <si>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</si>
  <si>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</si>
  <si>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</si>
  <si>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</si>
  <si>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</si>
  <si>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</si>
  <si>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</si>
  <si>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</si>
  <si>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</si>
  <si>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</si>
  <si>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</si>
  <si>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</si>
  <si>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</si>
  <si>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</si>
  <si>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</si>
  <si>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</si>
  <si>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</si>
  <si>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</si>
  <si>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</si>
  <si>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</si>
  <si>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</si>
  <si>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</si>
  <si>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</si>
  <si>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</si>
  <si>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</si>
  <si>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</si>
  <si>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</si>
  <si>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</si>
  <si>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</si>
  <si>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</si>
  <si>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</si>
  <si>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</si>
  <si>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</si>
  <si>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</si>
  <si>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</si>
  <si>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</si>
  <si>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</si>
  <si>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</si>
  <si>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</si>
  <si>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</si>
  <si>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</si>
  <si>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</si>
  <si>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</si>
  <si>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</si>
  <si>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</si>
  <si>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</si>
  <si>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</si>
  <si>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</si>
  <si>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</si>
  <si>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</si>
  <si>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</si>
  <si>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</si>
  <si>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</si>
  <si>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</si>
  <si>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</si>
  <si>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</si>
  <si>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</si>
  <si>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</si>
  <si>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</si>
  <si>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</si>
  <si>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</si>
  <si>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</si>
  <si>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</si>
  <si>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</si>
  <si>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</si>
  <si>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</si>
  <si>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</si>
  <si>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</si>
  <si>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</si>
  <si>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</si>
  <si>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</si>
  <si>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</si>
  <si>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</si>
  <si>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</si>
  <si>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</si>
  <si>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</si>
  <si>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</si>
  <si>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</si>
  <si>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</si>
  <si>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</si>
  <si>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</si>
  <si>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</si>
  <si>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</si>
  <si>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</si>
  <si>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</si>
  <si>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</si>
  <si>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</si>
  <si>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</si>
  <si>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</si>
  <si>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</si>
  <si>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</si>
  <si>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</si>
  <si>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</si>
  <si>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</si>
  <si>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</si>
  <si>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</si>
  <si>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</si>
  <si>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</si>
  <si>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</si>
  <si>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</si>
  <si>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</si>
  <si>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</si>
  <si>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</si>
  <si>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</si>
  <si>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</si>
  <si>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</si>
  <si>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</si>
  <si>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</si>
  <si>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</si>
  <si>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</si>
  <si>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</si>
  <si>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</si>
  <si>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</si>
  <si>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</si>
  <si>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</si>
  <si>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</si>
  <si>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</si>
  <si>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</si>
  <si>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</si>
  <si>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</si>
  <si>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</si>
  <si>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</si>
  <si>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</si>
  <si>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</si>
  <si>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</si>
  <si>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</si>
  <si>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</si>
  <si>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</si>
  <si>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</si>
  <si>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</si>
  <si>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</si>
  <si>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</si>
  <si>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</si>
  <si>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</si>
  <si>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</si>
  <si>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</si>
  <si>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</si>
  <si>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</si>
  <si>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</si>
  <si>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</si>
  <si>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</si>
  <si>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</si>
  <si>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</si>
  <si>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</si>
  <si>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</si>
  <si>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</si>
  <si>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</si>
  <si>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</si>
  <si>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</si>
  <si>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</si>
  <si>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</si>
  <si>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</si>
  <si>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</si>
  <si>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</si>
  <si>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</si>
  <si>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</si>
  <si>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</si>
  <si>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</si>
  <si>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</si>
  <si>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</si>
  <si>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</si>
  <si>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</si>
  <si>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</si>
  <si>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</si>
  <si>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</si>
  <si>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</si>
  <si>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</si>
  <si>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</si>
  <si>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</si>
  <si>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</si>
  <si>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</si>
  <si>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</si>
  <si>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</si>
  <si>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</si>
  <si>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</si>
  <si>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</si>
  <si>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</si>
  <si>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</si>
  <si>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</si>
  <si>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</si>
  <si>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</si>
  <si>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</si>
  <si>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</si>
  <si>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</si>
  <si>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</si>
  <si>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</si>
  <si>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</si>
  <si>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</si>
  <si>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</si>
  <si>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</si>
  <si>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</si>
  <si>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</si>
  <si>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</si>
  <si>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</si>
  <si>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</si>
  <si>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</si>
  <si>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</si>
  <si>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</si>
  <si>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</si>
  <si>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</si>
  <si>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</si>
  <si>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</si>
  <si>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</si>
  <si>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</si>
  <si>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</si>
  <si>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</si>
  <si>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</si>
  <si>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</si>
  <si>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</si>
  <si>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</si>
  <si>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</si>
  <si>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</si>
  <si>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</si>
  <si>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</si>
  <si>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</si>
  <si>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</si>
  <si>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</si>
  <si>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</si>
  <si>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</si>
  <si>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</si>
  <si>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</si>
  <si>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</si>
  <si>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</si>
  <si>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</si>
  <si>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</si>
  <si>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</si>
  <si>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</si>
  <si>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</si>
  <si>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</si>
  <si>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</si>
  <si>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</si>
  <si>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</si>
  <si>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</si>
  <si>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</si>
  <si>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</si>
  <si>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</si>
  <si>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</si>
  <si>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</si>
  <si>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</si>
  <si>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</si>
  <si>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</si>
  <si>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</si>
  <si>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</si>
  <si>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</si>
  <si>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</si>
  <si>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</si>
  <si>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</si>
  <si>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</si>
  <si>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</si>
  <si>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</si>
  <si>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</si>
  <si>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</si>
  <si>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</si>
  <si>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</si>
  <si>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</si>
  <si>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</si>
  <si>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</si>
  <si>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</si>
  <si>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</si>
  <si>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</si>
  <si>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</si>
  <si>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</si>
  <si>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</si>
  <si>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</si>
  <si>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</si>
  <si>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</si>
  <si>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</si>
  <si>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</si>
  <si>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</si>
  <si>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</si>
  <si>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</si>
  <si>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</si>
  <si>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</si>
  <si>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</si>
  <si>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</si>
  <si>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</si>
  <si>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</si>
  <si>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</si>
  <si>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</si>
  <si>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</si>
  <si>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</si>
  <si>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</si>
  <si>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</si>
  <si>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</si>
  <si>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</si>
  <si>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</si>
  <si>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</si>
  <si>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</si>
  <si>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</si>
  <si>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</si>
  <si>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</si>
  <si>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</si>
  <si>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</si>
  <si>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</si>
  <si>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</si>
  <si>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</si>
  <si>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</si>
  <si>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</si>
  <si>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</si>
  <si>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</si>
  <si>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</si>
  <si>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</si>
  <si>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</si>
  <si>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</si>
  <si>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</si>
  <si>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</si>
  <si>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</si>
  <si>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</si>
  <si>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</si>
  <si>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</si>
  <si>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</si>
  <si>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</si>
  <si>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</si>
  <si>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</si>
  <si>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</si>
  <si>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</si>
  <si>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</si>
  <si>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</si>
  <si>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</si>
  <si>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</si>
  <si>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</si>
  <si>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</si>
  <si>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</si>
  <si>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</si>
  <si>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</si>
  <si>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</si>
  <si>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</si>
  <si>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</si>
  <si>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</si>
  <si>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</si>
  <si>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</si>
  <si>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</si>
  <si>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</si>
  <si>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</si>
  <si>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</si>
  <si>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</si>
  <si>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</si>
  <si>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</si>
  <si>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</si>
  <si>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</si>
  <si>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</si>
  <si>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</si>
  <si>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</si>
  <si>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</si>
  <si>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</si>
  <si>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</si>
  <si>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</si>
  <si>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</si>
  <si>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</si>
  <si>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</si>
  <si>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</si>
  <si>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</si>
  <si>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</si>
  <si>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</si>
  <si>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</si>
  <si>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</si>
  <si>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</si>
  <si>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</si>
  <si>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</si>
  <si>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</si>
  <si>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</si>
  <si>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</si>
  <si>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</si>
  <si>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</si>
  <si>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</si>
  <si>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</si>
  <si>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</si>
  <si>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</si>
  <si>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</si>
  <si>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</si>
  <si>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</si>
  <si>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</si>
  <si>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</si>
  <si>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</si>
  <si>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</si>
  <si>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</si>
  <si>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</si>
  <si>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</si>
  <si>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</si>
  <si>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</si>
  <si>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</si>
  <si>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</si>
  <si>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</si>
  <si>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</si>
  <si>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</si>
  <si>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</si>
  <si>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</si>
  <si>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</si>
  <si>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</si>
  <si>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</si>
  <si>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</si>
  <si>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</si>
  <si>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</si>
  <si>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</si>
  <si>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</si>
  <si>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</si>
  <si>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</si>
  <si>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</si>
  <si>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</si>
  <si>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</si>
  <si>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</si>
  <si>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</si>
  <si>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</si>
  <si>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</si>
  <si>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</si>
  <si>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</si>
  <si>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</si>
  <si>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</si>
  <si>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</si>
  <si>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</si>
  <si>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</si>
  <si>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</si>
  <si>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</si>
  <si>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</si>
  <si>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</si>
  <si>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</si>
  <si>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</si>
  <si>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</si>
  <si>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</si>
  <si>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</si>
  <si>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</si>
  <si>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</si>
  <si>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</si>
  <si>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</si>
  <si>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</si>
  <si>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</si>
  <si>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</si>
  <si>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</si>
  <si>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</si>
  <si>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</si>
  <si>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</si>
  <si>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</si>
  <si>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</si>
  <si>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</si>
  <si>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</si>
  <si>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</si>
  <si>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</si>
  <si>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</si>
  <si>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</si>
  <si>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</si>
  <si>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</si>
  <si>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</si>
  <si>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</si>
  <si>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</si>
  <si>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</si>
  <si>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</si>
  <si>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</si>
  <si>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</si>
  <si>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</si>
  <si>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</si>
  <si>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</si>
  <si>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</si>
  <si>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</si>
  <si>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</si>
  <si>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</si>
  <si>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</si>
  <si>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</si>
  <si>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</si>
  <si>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</si>
  <si>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</si>
  <si>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</si>
  <si>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</si>
  <si>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</si>
  <si>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</si>
  <si>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</si>
  <si>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</si>
  <si>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</si>
  <si>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</si>
  <si>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</si>
  <si>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</si>
  <si>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</si>
  <si>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</si>
  <si>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</si>
  <si>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</si>
  <si>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</si>
  <si>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</si>
  <si>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</si>
  <si>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</si>
  <si>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</si>
  <si>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</si>
  <si>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</si>
  <si>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</si>
  <si>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</si>
  <si>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</si>
  <si>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</si>
  <si>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</si>
  <si>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</si>
  <si>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</si>
  <si>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</si>
  <si>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</si>
  <si>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</si>
  <si>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</si>
  <si>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</si>
  <si>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</si>
  <si>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</si>
  <si>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</si>
  <si>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</si>
  <si>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</si>
  <si>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</si>
  <si>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</si>
  <si>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</si>
  <si>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</si>
  <si>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</si>
  <si>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</si>
  <si>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</si>
  <si>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</si>
  <si>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</si>
  <si>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</si>
  <si>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</si>
  <si>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</si>
  <si>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</si>
  <si>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</si>
  <si>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</si>
  <si>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</si>
  <si>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</si>
  <si>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</si>
  <si>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</si>
  <si>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</si>
  <si>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</si>
  <si>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</si>
  <si>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</si>
  <si>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</si>
  <si>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</si>
  <si>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</si>
  <si>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</si>
  <si>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</si>
  <si>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</si>
  <si>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</si>
  <si>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</si>
  <si>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</si>
  <si>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</si>
  <si>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</si>
  <si>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</si>
  <si>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</si>
  <si>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</si>
  <si>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</si>
  <si>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</si>
  <si>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</si>
  <si>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</si>
  <si>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</si>
  <si>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</si>
  <si>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</si>
  <si>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</si>
  <si>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</si>
  <si>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</si>
  <si>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</si>
  <si>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</si>
  <si>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</si>
  <si>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</si>
  <si>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</si>
  <si>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</si>
  <si>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</si>
  <si>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</si>
  <si>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</si>
  <si>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</si>
  <si>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</si>
  <si>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</si>
  <si>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</si>
  <si>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</si>
  <si>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</si>
  <si>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</si>
  <si>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</si>
  <si>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</si>
  <si>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</si>
  <si>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</si>
  <si>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</si>
  <si>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</si>
  <si>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</si>
  <si>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</si>
  <si>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</si>
  <si>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</si>
  <si>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</si>
  <si>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</si>
  <si>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</si>
  <si>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</si>
  <si>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</si>
  <si>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</si>
  <si>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</si>
  <si>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</si>
  <si>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</si>
  <si>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</si>
  <si>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</si>
  <si>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</si>
  <si>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</si>
  <si>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</si>
  <si>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</si>
  <si>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</si>
  <si>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</si>
  <si>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</si>
  <si>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</si>
  <si>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</si>
  <si>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</si>
  <si>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</si>
  <si>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</si>
  <si>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</si>
  <si>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</si>
  <si>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</si>
  <si>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</si>
  <si>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</si>
  <si>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</si>
  <si>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</si>
  <si>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</si>
  <si>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</si>
  <si>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</si>
  <si>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</si>
  <si>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</si>
  <si>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</si>
  <si>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</si>
  <si>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</si>
  <si>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</si>
  <si>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</si>
  <si>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</si>
  <si>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</si>
  <si>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</si>
  <si>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</si>
  <si>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</si>
  <si>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</si>
  <si>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</si>
  <si>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</si>
  <si>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</si>
  <si>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</si>
  <si>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</si>
  <si>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</si>
  <si>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</si>
  <si>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</si>
  <si>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</si>
  <si>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</si>
  <si>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</si>
  <si>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</si>
  <si>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</si>
  <si>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</si>
  <si>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</si>
  <si>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</si>
  <si>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</si>
  <si>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</si>
  <si>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</si>
  <si>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</si>
  <si>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</si>
  <si>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</si>
  <si>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</si>
  <si>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</si>
  <si>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</si>
  <si>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</si>
  <si>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</si>
  <si>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</si>
  <si>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</si>
  <si>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</si>
  <si>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</si>
  <si>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</si>
  <si>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</si>
  <si>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</si>
  <si>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</si>
  <si>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</si>
  <si>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</si>
  <si>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</si>
  <si>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</si>
  <si>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</si>
  <si>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</si>
  <si>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</si>
  <si>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</si>
  <si>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</si>
  <si>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</si>
  <si>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</si>
  <si>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</si>
  <si>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</si>
  <si>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</si>
  <si>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</si>
  <si>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</si>
  <si>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</si>
  <si>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</si>
  <si>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</si>
  <si>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</si>
  <si>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</si>
  <si>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</si>
  <si>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</si>
  <si>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</si>
  <si>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</si>
  <si>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</si>
  <si>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</si>
  <si>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</si>
  <si>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</si>
  <si>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</si>
  <si>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</si>
  <si>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</si>
  <si>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</si>
  <si>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</si>
  <si>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</si>
  <si>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</si>
  <si>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</si>
  <si>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</si>
  <si>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</si>
  <si>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</si>
  <si>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</si>
  <si>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</si>
  <si>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</si>
  <si>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</si>
  <si>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</si>
  <si>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</si>
  <si>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</si>
  <si>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</si>
  <si>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</si>
  <si>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</si>
  <si>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</si>
  <si>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</si>
  <si>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</si>
  <si>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</si>
  <si>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</si>
  <si>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</si>
  <si>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</si>
  <si>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</si>
  <si>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</si>
  <si>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</si>
  <si>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</si>
  <si>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</si>
  <si>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</si>
  <si>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</si>
  <si>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</si>
  <si>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</si>
  <si>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</si>
  <si>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</si>
  <si>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</si>
  <si>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</si>
  <si>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</si>
  <si>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</si>
  <si>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</si>
  <si>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</si>
  <si>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</si>
  <si>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</si>
  <si>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</si>
  <si>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</si>
  <si>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</si>
  <si>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</si>
  <si>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</si>
  <si>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</si>
  <si>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</si>
  <si>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</si>
  <si>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</si>
  <si>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</si>
  <si>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</si>
  <si>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</si>
  <si>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</si>
  <si>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</si>
  <si>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</si>
  <si>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</si>
  <si>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</si>
  <si>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</si>
  <si>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</si>
  <si>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</si>
  <si>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</si>
  <si>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</si>
  <si>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</si>
  <si>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</si>
  <si>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</si>
  <si>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</si>
  <si>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</si>
  <si>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</si>
  <si>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</si>
  <si>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</si>
  <si>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</si>
  <si>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</si>
  <si>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</si>
  <si>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</si>
  <si>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</si>
  <si>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</si>
  <si>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</si>
  <si>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</si>
  <si>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</si>
  <si>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</si>
  <si>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</si>
  <si>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</si>
  <si>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</si>
  <si>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</si>
  <si>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</si>
  <si>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</si>
  <si>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</si>
  <si>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</si>
  <si>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</si>
  <si>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</si>
  <si>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</si>
  <si>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</si>
  <si>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</si>
  <si>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</si>
  <si>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</si>
  <si>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</si>
  <si>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</si>
  <si>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</si>
  <si>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</si>
  <si>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</si>
  <si>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</si>
  <si>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</si>
  <si>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</si>
  <si>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</si>
  <si>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</si>
  <si>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</si>
  <si>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</si>
  <si>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</si>
  <si>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</si>
  <si>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</si>
  <si>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</si>
  <si>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</si>
  <si>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</si>
  <si>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</si>
  <si>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</si>
  <si>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</si>
  <si>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</si>
  <si>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</si>
  <si>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</si>
  <si>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</si>
  <si>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</si>
  <si>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</si>
  <si>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</si>
  <si>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</si>
  <si>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</si>
  <si>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</si>
  <si>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</si>
  <si>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</si>
  <si>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</si>
  <si>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</si>
  <si>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</si>
  <si>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</si>
  <si>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</si>
  <si>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</si>
  <si>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</si>
  <si>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</si>
  <si>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</si>
  <si>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</si>
  <si>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</si>
  <si>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</si>
  <si>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</si>
  <si>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</si>
  <si>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</si>
  <si>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</si>
  <si>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</si>
  <si>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</si>
  <si>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</si>
  <si>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</si>
  <si>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</si>
  <si>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</si>
  <si>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</si>
  <si>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</si>
  <si>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</si>
  <si>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</si>
  <si>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</si>
  <si>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</si>
  <si>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</si>
  <si>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</si>
  <si>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</si>
  <si>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</si>
  <si>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</si>
  <si>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</si>
  <si>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</si>
  <si>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</si>
  <si>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</si>
  <si>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</si>
  <si>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</si>
  <si>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</si>
  <si>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</si>
  <si>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</si>
  <si>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</si>
  <si>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</si>
  <si>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</si>
  <si>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</si>
  <si>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</si>
  <si>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</si>
  <si>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</si>
  <si>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</si>
  <si>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</si>
  <si>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</si>
  <si>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</si>
  <si>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</si>
  <si>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</si>
  <si>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</si>
  <si>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</si>
  <si>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</si>
  <si>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</si>
  <si>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</si>
  <si>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</si>
  <si>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</si>
  <si>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</si>
  <si>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</si>
  <si>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</si>
  <si>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</si>
  <si>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</si>
  <si>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</si>
  <si>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</si>
  <si>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</si>
  <si>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</si>
  <si>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</si>
  <si>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</si>
  <si>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</si>
  <si>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</si>
  <si>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</si>
  <si>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</si>
  <si>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</si>
  <si>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</si>
  <si>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</si>
  <si>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</si>
  <si>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</si>
  <si>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</si>
  <si>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</si>
  <si>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</si>
  <si>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</si>
  <si>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</si>
  <si>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</si>
  <si>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</si>
  <si>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</si>
  <si>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</si>
  <si>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</si>
  <si>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</si>
  <si>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</si>
  <si>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</si>
  <si>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</si>
  <si>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</si>
  <si>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</si>
  <si>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</si>
  <si>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</si>
  <si>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</si>
  <si>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</si>
  <si>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</si>
  <si>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</si>
  <si>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</si>
  <si>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</si>
  <si>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</si>
  <si>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</si>
  <si>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</si>
  <si>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</si>
  <si>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</si>
  <si>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</si>
  <si>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</si>
  <si>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</si>
  <si>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</si>
  <si>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</si>
  <si>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</si>
  <si>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</si>
  <si>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</si>
  <si>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</si>
  <si>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</si>
  <si>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</si>
  <si>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</si>
  <si>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</si>
  <si>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</si>
  <si>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</si>
  <si>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</si>
  <si>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</si>
  <si>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</si>
  <si>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</si>
  <si>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</si>
  <si>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</si>
  <si>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</si>
  <si>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</si>
  <si>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</si>
  <si>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</si>
  <si>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</si>
  <si>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</si>
  <si>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</si>
  <si>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</si>
  <si>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</si>
  <si>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</si>
  <si>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</si>
  <si>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</si>
  <si>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</si>
  <si>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</si>
  <si>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</si>
  <si>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</si>
  <si>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</si>
  <si>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</si>
  <si>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</si>
  <si>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</si>
  <si>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</si>
  <si>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</si>
  <si>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</si>
  <si>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</si>
  <si>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</si>
  <si>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</si>
  <si>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</si>
  <si>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</si>
  <si>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</si>
  <si>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</si>
  <si>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</si>
  <si>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</si>
  <si>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</si>
  <si>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</si>
  <si>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</si>
  <si>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</si>
  <si>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</si>
  <si>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</si>
  <si>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</si>
  <si>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</si>
  <si>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</si>
  <si>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</si>
  <si>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</si>
  <si>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</si>
  <si>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</si>
  <si>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</si>
  <si>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</si>
  <si>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</si>
  <si>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</si>
  <si>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</si>
  <si>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</si>
  <si>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</si>
  <si>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</si>
  <si>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</si>
  <si>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</si>
  <si>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</si>
  <si>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</si>
  <si>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</si>
  <si>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</si>
  <si>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</si>
  <si>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</si>
  <si>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</si>
  <si>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</si>
  <si>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</si>
  <si>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</si>
  <si>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</si>
  <si>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</si>
  <si>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</si>
  <si>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</si>
  <si>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</si>
  <si>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</si>
  <si>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</si>
  <si>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</si>
  <si>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</si>
  <si>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</si>
  <si>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</si>
  <si>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</si>
  <si>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</si>
  <si>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</si>
  <si>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</si>
  <si>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</si>
  <si>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</si>
  <si>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</si>
  <si>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</si>
  <si>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</si>
  <si>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</si>
  <si>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</si>
  <si>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</si>
  <si>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</si>
  <si>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</si>
  <si>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</si>
  <si>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</si>
  <si>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</si>
  <si>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</si>
  <si>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</si>
  <si>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</si>
  <si>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</si>
  <si>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</si>
  <si>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</si>
  <si>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</si>
  <si>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</si>
  <si>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</si>
  <si>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</si>
  <si>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</si>
  <si>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</si>
  <si>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</si>
  <si>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</si>
  <si>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</si>
  <si>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</si>
  <si>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</si>
  <si>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</si>
  <si>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</si>
  <si>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</si>
  <si>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</si>
  <si>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</si>
  <si>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</si>
  <si>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</si>
  <si>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</si>
  <si>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</si>
  <si>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</si>
  <si>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</si>
  <si>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</si>
  <si>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</si>
  <si>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</si>
  <si>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</si>
  <si>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</si>
  <si>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</si>
  <si>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</si>
  <si>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</si>
  <si>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</si>
  <si>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</si>
  <si>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</si>
  <si>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</si>
  <si>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</si>
  <si>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</si>
  <si>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</si>
  <si>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</si>
  <si>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</si>
  <si>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</si>
  <si>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</si>
  <si>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</si>
  <si>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</si>
  <si>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</si>
  <si>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</si>
  <si>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</si>
  <si>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</si>
  <si>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</si>
  <si>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</si>
  <si>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</si>
  <si>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</si>
  <si>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</si>
  <si>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</si>
  <si>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</si>
  <si>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</si>
  <si>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</si>
  <si>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</si>
  <si>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</si>
  <si>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</si>
  <si>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</si>
  <si>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</si>
  <si>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</si>
  <si>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</si>
  <si>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</si>
  <si>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</si>
  <si>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</si>
  <si>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</si>
  <si>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</si>
  <si>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</si>
  <si>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</si>
  <si>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</si>
  <si>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</si>
  <si>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</si>
  <si>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</si>
  <si>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</si>
  <si>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</si>
  <si>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</si>
  <si>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</si>
  <si>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</si>
  <si>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</si>
  <si>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</si>
  <si>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</si>
  <si>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</si>
  <si>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</si>
  <si>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</si>
  <si>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</si>
  <si>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</si>
  <si>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</si>
  <si>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</si>
  <si>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</si>
  <si>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</si>
  <si>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</si>
  <si>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</si>
  <si>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</si>
  <si>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</si>
  <si>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</si>
  <si>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</si>
  <si>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</si>
  <si>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</si>
  <si>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</si>
  <si>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</si>
  <si>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</si>
  <si>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</si>
  <si>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</si>
  <si>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</si>
  <si>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</si>
  <si>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</si>
  <si>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</si>
  <si>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</si>
  <si>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</si>
  <si>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</si>
  <si>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</si>
  <si>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</si>
  <si>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</si>
  <si>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</si>
  <si>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</si>
  <si>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</si>
  <si>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</si>
  <si>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</si>
  <si>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</si>
  <si>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</si>
  <si>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</si>
  <si>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</si>
  <si>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</si>
  <si>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</si>
  <si>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</si>
  <si>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</si>
  <si>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</si>
  <si>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</si>
  <si>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</si>
  <si>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</si>
  <si>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</si>
  <si>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</si>
  <si>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</si>
  <si>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</si>
  <si>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</si>
  <si>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</si>
  <si>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</si>
  <si>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</si>
  <si>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</si>
  <si>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</si>
  <si>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</si>
  <si>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</si>
  <si>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</si>
  <si>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</si>
  <si>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</si>
  <si>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</si>
  <si>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</si>
  <si>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</si>
  <si>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</si>
  <si>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</si>
  <si>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</si>
  <si>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</si>
  <si>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</si>
  <si>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</si>
  <si>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</si>
  <si>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</si>
  <si>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</si>
  <si>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</si>
  <si>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</si>
  <si>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</si>
  <si>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</si>
  <si>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</si>
  <si>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</si>
  <si>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</si>
  <si>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</si>
  <si>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</si>
  <si>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</si>
  <si>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</si>
  <si>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</si>
  <si>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</si>
  <si>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</si>
  <si>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</si>
  <si>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</si>
  <si>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</si>
  <si>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</si>
  <si>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</si>
  <si>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</si>
  <si>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</si>
  <si>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</si>
  <si>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</si>
  <si>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</si>
  <si>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</si>
  <si>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</si>
  <si>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</si>
  <si>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</si>
  <si>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</si>
  <si>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</si>
  <si>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</si>
  <si>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</si>
  <si>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</si>
  <si>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</si>
  <si>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</si>
  <si>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</si>
  <si>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</si>
  <si>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</si>
  <si>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</si>
  <si>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</si>
  <si>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</si>
  <si>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</si>
  <si>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</si>
  <si>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</si>
  <si>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</si>
  <si>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</si>
  <si>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</si>
  <si>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</si>
  <si>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</si>
  <si>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</si>
  <si>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</si>
  <si>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</si>
  <si>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</si>
  <si>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</si>
  <si>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</si>
  <si>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</si>
  <si>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</si>
  <si>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</si>
  <si>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</si>
  <si>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</si>
  <si>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</si>
  <si>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</si>
  <si>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</si>
  <si>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</si>
  <si>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</si>
  <si>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</si>
  <si>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</si>
  <si>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</si>
  <si>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</si>
  <si>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</si>
  <si>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</si>
  <si>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</si>
  <si>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</si>
  <si>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</si>
  <si>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</si>
  <si>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</si>
  <si>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</si>
  <si>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</si>
  <si>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</si>
  <si>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</si>
  <si>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</si>
  <si>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</si>
  <si>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</si>
  <si>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</si>
  <si>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</si>
  <si>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</si>
  <si>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</si>
  <si>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</si>
  <si>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</si>
  <si>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</si>
  <si>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</si>
  <si>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</si>
  <si>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</si>
  <si>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</si>
  <si>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</si>
  <si>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</si>
  <si>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</si>
  <si>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</si>
  <si>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</si>
  <si>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</si>
  <si>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</si>
  <si>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</si>
  <si>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</si>
  <si>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</si>
  <si>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</si>
  <si>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</si>
  <si>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</si>
  <si>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</si>
  <si>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</si>
  <si>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</si>
  <si>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</si>
  <si>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</si>
  <si>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</si>
  <si>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</si>
  <si>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</si>
  <si>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</si>
  <si>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</si>
  <si>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</si>
  <si>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</si>
  <si>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</si>
  <si>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</si>
  <si>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</si>
  <si>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</si>
  <si>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</si>
  <si>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</si>
  <si>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</si>
  <si>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</si>
  <si>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</si>
  <si>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</si>
  <si>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</si>
  <si>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</si>
  <si>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</si>
  <si>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</si>
  <si>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</si>
  <si>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</si>
  <si>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</si>
  <si>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</si>
  <si>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</si>
  <si>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</si>
  <si>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</si>
  <si>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</si>
  <si>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</si>
  <si>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</si>
  <si>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</si>
  <si>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</si>
  <si>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</si>
  <si>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</si>
  <si>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</si>
  <si>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</si>
  <si>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</si>
  <si>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</si>
  <si>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</si>
  <si>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</si>
  <si>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</si>
  <si>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</si>
  <si>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</si>
  <si>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</si>
  <si>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</si>
  <si>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</si>
  <si>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</si>
  <si>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</si>
  <si>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</si>
  <si>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</si>
  <si>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</si>
  <si>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</si>
  <si>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</si>
  <si>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</si>
  <si>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</si>
  <si>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</si>
  <si>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</si>
  <si>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</si>
  <si>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</si>
  <si>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</si>
  <si>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</si>
  <si>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</si>
  <si>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</si>
  <si>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</si>
  <si>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</si>
  <si>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</si>
  <si>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</si>
  <si>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</si>
  <si>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</si>
  <si>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</si>
  <si>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</si>
  <si>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</si>
  <si>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</si>
  <si>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</si>
  <si>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</si>
  <si>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</si>
  <si>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</si>
  <si>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</si>
  <si>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</si>
  <si>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</si>
  <si>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</si>
  <si>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</si>
  <si>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</si>
  <si>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</si>
  <si>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</si>
  <si>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</si>
  <si>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</si>
  <si>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</si>
  <si>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</si>
  <si>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</si>
  <si>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</si>
  <si>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</si>
  <si>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</si>
  <si>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</si>
  <si>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</si>
  <si>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</si>
  <si>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</si>
  <si>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</si>
  <si>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</si>
  <si>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</si>
  <si>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</si>
  <si>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</si>
  <si>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</si>
  <si>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</si>
  <si>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</si>
  <si>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</si>
  <si>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</si>
  <si>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</si>
  <si>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</si>
  <si>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</si>
  <si>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</si>
  <si>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</si>
  <si>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</si>
  <si>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</si>
  <si>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</si>
  <si>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</si>
  <si>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</si>
  <si>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</si>
  <si>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</si>
  <si>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</si>
  <si>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</si>
  <si>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</si>
  <si>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</si>
  <si>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</si>
  <si>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</si>
  <si>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</si>
  <si>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</si>
  <si>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</si>
  <si>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</si>
  <si>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</si>
  <si>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</si>
  <si>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</si>
  <si>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</si>
  <si>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</si>
  <si>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</si>
  <si>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</si>
  <si>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</si>
  <si>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</si>
  <si>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</si>
  <si>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</si>
  <si>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</si>
  <si>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</si>
  <si>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</si>
  <si>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</si>
  <si>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</si>
  <si>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</si>
  <si>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</si>
  <si>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</si>
  <si>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</si>
  <si>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</si>
  <si>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</si>
  <si>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</si>
  <si>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</si>
  <si>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</si>
  <si>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</si>
  <si>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</si>
  <si>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</si>
  <si>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</si>
  <si>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</si>
  <si>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</si>
  <si>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</si>
  <si>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</si>
  <si>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</si>
  <si>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</si>
  <si>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</si>
  <si>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</si>
  <si>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</si>
  <si>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</si>
  <si>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</si>
  <si>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</si>
  <si>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</si>
  <si>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</si>
  <si>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</si>
  <si>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</si>
  <si>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</si>
  <si>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</si>
  <si>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</si>
  <si>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</si>
  <si>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</si>
  <si>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</si>
  <si>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</si>
  <si>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</si>
  <si>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</si>
  <si>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</si>
  <si>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</si>
  <si>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</si>
  <si>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</si>
  <si>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</si>
  <si>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</si>
  <si>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</si>
  <si>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</si>
  <si>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</si>
  <si>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</si>
  <si>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</si>
  <si>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</si>
  <si>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</si>
  <si>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</si>
  <si>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</si>
  <si>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</si>
  <si>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</si>
  <si>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</si>
  <si>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</si>
  <si>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</si>
  <si>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</si>
  <si>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</si>
  <si>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</si>
  <si>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</si>
  <si>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</si>
  <si>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</si>
  <si>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</si>
  <si>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</si>
  <si>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</si>
  <si>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</si>
  <si>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</si>
  <si>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</si>
  <si>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</si>
  <si>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</si>
  <si>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</si>
  <si>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</si>
  <si>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</si>
  <si>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</si>
  <si>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</si>
  <si>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</si>
  <si>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</si>
  <si>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</si>
  <si>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</si>
  <si>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</si>
  <si>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</si>
  <si>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</si>
  <si>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</si>
  <si>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</si>
  <si>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</si>
  <si>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</si>
  <si>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</si>
  <si>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</si>
  <si>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</si>
  <si>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</si>
  <si>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</si>
  <si>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</si>
  <si>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</si>
  <si>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</si>
  <si>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</si>
  <si>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</si>
  <si>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</si>
  <si>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</si>
  <si>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</si>
  <si>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</si>
  <si>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</si>
  <si>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</si>
  <si>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</si>
  <si>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</si>
  <si>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</si>
  <si>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</si>
  <si>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</si>
  <si>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</si>
  <si>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</si>
  <si>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</si>
  <si>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</si>
  <si>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</si>
  <si>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</si>
  <si>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</si>
  <si>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</si>
  <si>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</si>
  <si>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</si>
  <si>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</si>
  <si>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</si>
  <si>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</si>
  <si>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</si>
  <si>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</si>
  <si>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</si>
  <si>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</si>
  <si>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</si>
  <si>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</si>
  <si>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</si>
  <si>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</si>
  <si>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</si>
  <si>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</si>
  <si>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</si>
  <si>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</si>
  <si>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</si>
  <si>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</si>
  <si>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</si>
  <si>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</si>
  <si>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</si>
  <si>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</si>
  <si>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</si>
  <si>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</si>
  <si>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</si>
  <si>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</si>
  <si>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</si>
  <si>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</si>
  <si>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</si>
  <si>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</si>
  <si>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</si>
  <si>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</si>
  <si>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</si>
  <si>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</si>
  <si>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</si>
  <si>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</si>
  <si>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</si>
  <si>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</si>
  <si>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</si>
  <si>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</si>
  <si>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</si>
  <si>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</si>
  <si>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</si>
  <si>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</si>
  <si>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</si>
  <si>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</si>
  <si>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</si>
  <si>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</si>
  <si>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</si>
  <si>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</si>
  <si>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</si>
  <si>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</si>
  <si>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</si>
  <si>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</si>
  <si>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</si>
  <si>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</si>
  <si>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</si>
  <si>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</si>
  <si>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</si>
  <si>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</si>
  <si>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</si>
  <si>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</si>
  <si>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</si>
  <si>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</si>
  <si>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</si>
  <si>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</si>
  <si>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</si>
  <si>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</si>
  <si>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</si>
  <si>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</si>
  <si>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</si>
  <si>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</si>
  <si>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</si>
  <si>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</si>
  <si>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</si>
  <si>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</si>
  <si>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</si>
  <si>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</si>
  <si>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</si>
  <si>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</si>
  <si>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</si>
  <si>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</si>
  <si>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</si>
  <si>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</si>
  <si>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</si>
  <si>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</si>
  <si>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</si>
  <si>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</si>
  <si>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</si>
  <si>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</si>
  <si>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</si>
  <si>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</si>
  <si>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</si>
  <si>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</si>
  <si>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</si>
  <si>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</si>
  <si>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</si>
  <si>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</si>
  <si>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</si>
  <si>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</si>
  <si>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</si>
  <si>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</si>
  <si>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</si>
  <si>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</si>
  <si>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</si>
  <si>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</si>
  <si>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</si>
  <si>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</si>
  <si>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</si>
  <si>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</si>
  <si>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</si>
  <si>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</si>
  <si>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</si>
  <si>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</si>
  <si>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</si>
  <si>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</si>
  <si>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</si>
  <si>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</si>
  <si>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</si>
  <si>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</si>
  <si>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</si>
  <si>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</si>
  <si>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</si>
  <si>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</si>
  <si>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</si>
  <si>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</si>
  <si>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</si>
  <si>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</si>
  <si>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</si>
  <si>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</si>
  <si>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</si>
  <si>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</si>
  <si>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</si>
  <si>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</si>
  <si>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</si>
  <si>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</si>
  <si>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</si>
  <si>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</si>
  <si>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</si>
  <si>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</si>
  <si>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</si>
  <si>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</si>
  <si>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</si>
  <si>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</si>
  <si>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</si>
  <si>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</si>
  <si>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</si>
  <si>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</si>
  <si>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</si>
  <si>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</si>
  <si>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</si>
  <si>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</si>
  <si>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</si>
  <si>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</si>
  <si>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</si>
  <si>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</si>
  <si>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</si>
  <si>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</si>
  <si>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</si>
  <si>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</si>
  <si>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</si>
  <si>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</si>
  <si>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</si>
  <si>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</si>
  <si>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</si>
  <si>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</si>
  <si>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</si>
  <si>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</si>
  <si>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</si>
  <si>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</si>
  <si>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</si>
  <si>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</si>
  <si>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</si>
  <si>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</si>
  <si>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</si>
  <si>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</si>
  <si>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</si>
  <si>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</si>
  <si>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</si>
  <si>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</si>
  <si>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</si>
  <si>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</si>
  <si>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</si>
  <si>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</si>
  <si>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</si>
  <si>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</si>
  <si>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</si>
  <si>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</si>
  <si>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</si>
  <si>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</si>
  <si>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</si>
  <si>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</si>
  <si>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</si>
  <si>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</si>
  <si>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</si>
  <si>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</si>
  <si>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</si>
  <si>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</si>
  <si>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</si>
  <si>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</si>
  <si>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</si>
  <si>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</si>
  <si>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</si>
  <si>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</si>
  <si>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</si>
  <si>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</si>
  <si>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</si>
  <si>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</si>
  <si>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</si>
  <si>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</si>
  <si>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</si>
  <si>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</si>
  <si>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</si>
  <si>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</si>
  <si>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</si>
  <si>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</si>
  <si>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</si>
  <si>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</si>
  <si>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</si>
  <si>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</si>
  <si>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</si>
  <si>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</si>
  <si>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</si>
  <si>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</si>
  <si>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</si>
  <si>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</si>
  <si>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</si>
  <si>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</si>
  <si>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</si>
  <si>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</si>
  <si>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</si>
  <si>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</si>
  <si>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</si>
  <si>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</si>
  <si>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</si>
  <si>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</si>
  <si>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</si>
  <si>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</si>
  <si>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</si>
  <si>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</si>
  <si>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</si>
  <si>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</si>
  <si>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</si>
  <si>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</si>
  <si>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</si>
  <si>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</si>
  <si>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</si>
  <si>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</si>
  <si>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</si>
  <si>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</si>
  <si>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</si>
  <si>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</si>
  <si>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</si>
  <si>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</si>
  <si>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</si>
  <si>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</si>
  <si>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</si>
  <si>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</si>
  <si>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</si>
  <si>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</si>
  <si>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</si>
  <si>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</si>
  <si>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</si>
  <si>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</si>
  <si>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</si>
  <si>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</si>
  <si>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</si>
  <si>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</si>
  <si>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</si>
  <si>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</si>
  <si>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</si>
  <si>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</si>
  <si>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</si>
  <si>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</si>
  <si>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</si>
  <si>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</si>
  <si>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</si>
  <si>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</si>
  <si>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</si>
  <si>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</si>
  <si>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</si>
  <si>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</si>
  <si>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</si>
  <si>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</si>
  <si>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</si>
  <si>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</si>
  <si>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</si>
  <si>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</si>
  <si>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</si>
  <si>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</si>
  <si>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</si>
  <si>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</si>
  <si>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</si>
  <si>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</si>
  <si>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</si>
  <si>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</si>
  <si>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</si>
  <si>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</si>
  <si>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</si>
  <si>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</si>
  <si>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</si>
  <si>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</si>
  <si>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</si>
  <si>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</si>
  <si>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</si>
  <si>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</si>
  <si>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</si>
  <si>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</si>
  <si>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</si>
  <si>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</si>
  <si>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</si>
  <si>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</si>
  <si>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</si>
  <si>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</si>
  <si>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</si>
  <si>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</si>
  <si>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</si>
  <si>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</si>
  <si>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</si>
  <si>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</si>
  <si>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</si>
  <si>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</si>
  <si>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</si>
  <si>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</si>
  <si>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</si>
  <si>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</si>
  <si>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</si>
  <si>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</si>
  <si>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</si>
  <si>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</si>
  <si>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</si>
  <si>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</si>
  <si>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</si>
  <si>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</si>
  <si>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</si>
  <si>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</si>
  <si>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</si>
  <si>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</si>
  <si>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</si>
  <si>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</si>
  <si>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</si>
  <si>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</si>
  <si>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</si>
  <si>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</si>
  <si>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</si>
  <si>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</si>
  <si>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</si>
  <si>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</si>
  <si>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</si>
  <si>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</si>
  <si>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</si>
  <si>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</si>
  <si>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</si>
  <si>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</si>
  <si>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</si>
  <si>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</si>
  <si>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</si>
  <si>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</si>
  <si>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</si>
  <si>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</si>
  <si>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</si>
  <si>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</si>
  <si>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</si>
  <si>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</si>
  <si>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</si>
  <si>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</si>
  <si>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</si>
  <si>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</si>
  <si>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</si>
  <si>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</si>
  <si>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</si>
  <si>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</si>
  <si>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</si>
  <si>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</si>
  <si>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</si>
  <si>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</si>
  <si>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</si>
  <si>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</si>
  <si>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</si>
  <si>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</si>
  <si>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</si>
  <si>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</si>
  <si>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</si>
  <si>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</si>
  <si>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</si>
  <si>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</si>
  <si>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</si>
  <si>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</si>
  <si>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</si>
  <si>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</si>
  <si>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</si>
  <si>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</si>
  <si>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</si>
  <si>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</si>
  <si>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</si>
  <si>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</si>
  <si>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</si>
  <si>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</si>
  <si>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</si>
  <si>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</si>
  <si>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</si>
  <si>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</si>
  <si>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</si>
  <si>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</si>
  <si>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</si>
  <si>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</si>
  <si>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</si>
  <si>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</si>
  <si>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</si>
  <si>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</si>
  <si>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</si>
  <si>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</si>
  <si>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</si>
  <si>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</si>
  <si>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</si>
  <si>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</si>
  <si>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</si>
  <si>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</si>
  <si>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</si>
  <si>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</si>
  <si>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</si>
  <si>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</si>
  <si>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</si>
  <si>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</si>
  <si>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</si>
  <si>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</si>
  <si>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</si>
  <si>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</si>
  <si>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</si>
  <si>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</si>
  <si>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</si>
  <si>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</si>
  <si>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</si>
  <si>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</si>
  <si>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</si>
  <si>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</si>
  <si>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</si>
  <si>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</si>
  <si>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</si>
  <si>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</si>
  <si>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</si>
  <si>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</si>
  <si>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</si>
  <si>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</si>
  <si>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</si>
  <si>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</si>
  <si>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</si>
  <si>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</si>
  <si>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</si>
  <si>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</si>
  <si>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</si>
  <si>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</si>
  <si>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</si>
  <si>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</si>
  <si>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</si>
  <si>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</si>
  <si>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</si>
  <si>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</si>
  <si>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</si>
  <si>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</si>
  <si>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</si>
  <si>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</si>
  <si>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</si>
  <si>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</si>
  <si>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</si>
  <si>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</si>
  <si>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</si>
  <si>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</si>
  <si>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</si>
  <si>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</si>
  <si>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</si>
  <si>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</si>
  <si>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</si>
  <si>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</si>
  <si>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</si>
  <si>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</si>
  <si>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</si>
  <si>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</si>
  <si>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</si>
  <si>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</si>
  <si>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</si>
  <si>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</si>
  <si>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</si>
  <si>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</si>
  <si>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</si>
  <si>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</si>
  <si>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</si>
  <si>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</si>
  <si>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</si>
  <si>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</si>
  <si>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</si>
  <si>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</si>
  <si>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</si>
  <si>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</si>
  <si>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</si>
  <si>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</si>
  <si>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</si>
  <si>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</si>
  <si>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</si>
  <si>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</si>
  <si>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</si>
  <si>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</si>
  <si>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</si>
  <si>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</si>
  <si>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</si>
  <si>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</si>
  <si>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</si>
  <si>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</si>
  <si>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</si>
  <si>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</si>
  <si>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</si>
  <si>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</si>
  <si>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</si>
  <si>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</si>
  <si>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</si>
  <si>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</si>
  <si>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</si>
  <si>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</si>
  <si>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</si>
  <si>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</si>
  <si>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</si>
  <si>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</si>
  <si>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</si>
  <si>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</si>
  <si>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</si>
  <si>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</si>
  <si>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</si>
  <si>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</si>
  <si>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</si>
  <si>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</si>
  <si>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</si>
  <si>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</si>
  <si>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</si>
  <si>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</si>
  <si>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</si>
  <si>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</si>
  <si>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</si>
  <si>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</si>
  <si>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</si>
  <si>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</si>
  <si>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</si>
  <si>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</si>
  <si>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</si>
  <si>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</si>
  <si>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</si>
  <si>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</si>
  <si>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</si>
  <si>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</si>
  <si>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</si>
  <si>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</si>
  <si>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</si>
  <si>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</si>
  <si>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</si>
  <si>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</si>
  <si>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</si>
  <si>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</si>
  <si>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</si>
  <si>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</si>
  <si>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</si>
  <si>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</si>
  <si>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</si>
  <si>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</si>
  <si>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</si>
  <si>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</si>
  <si>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</si>
  <si>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</si>
  <si>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</si>
  <si>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</si>
  <si>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</si>
  <si>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</si>
  <si>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</si>
  <si>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</si>
  <si>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</si>
  <si>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</si>
  <si>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</si>
  <si>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</si>
  <si>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</si>
  <si>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</si>
  <si>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</si>
  <si>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</si>
  <si>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</si>
  <si>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</si>
  <si>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</si>
  <si>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</si>
  <si>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</si>
  <si>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</si>
  <si>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</si>
  <si>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</si>
  <si>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</si>
  <si>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</si>
  <si>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</si>
  <si>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</si>
  <si>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</si>
  <si>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</si>
  <si>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</si>
  <si>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</si>
  <si>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</si>
  <si>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</si>
  <si>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</si>
  <si>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</si>
  <si>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</si>
  <si>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</si>
  <si>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</si>
  <si>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</si>
  <si>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</si>
  <si>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</si>
  <si>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</si>
  <si>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</si>
  <si>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</si>
  <si>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</si>
  <si>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</si>
  <si>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</si>
  <si>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</si>
  <si>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</si>
  <si>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</si>
  <si>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</si>
  <si>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</si>
  <si>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</si>
  <si>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</si>
  <si>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</si>
  <si>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</si>
  <si>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</si>
  <si>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</si>
  <si>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</si>
  <si>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</si>
  <si>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</si>
  <si>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</si>
  <si>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</si>
  <si>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</si>
  <si>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</si>
  <si>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</si>
  <si>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</si>
  <si>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</si>
  <si>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</si>
  <si>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</si>
  <si>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</si>
  <si>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</si>
  <si>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</si>
  <si>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</si>
  <si>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</si>
  <si>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</si>
  <si>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</si>
  <si>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</si>
  <si>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</si>
  <si>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</si>
  <si>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</si>
  <si>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</si>
  <si>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</si>
  <si>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</si>
  <si>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</si>
  <si>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</si>
  <si>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</si>
  <si>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</si>
  <si>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</si>
  <si>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</si>
  <si>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</si>
  <si>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</si>
  <si>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</si>
  <si>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</si>
  <si>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</si>
  <si>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</si>
  <si>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</si>
  <si>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</si>
  <si>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</si>
  <si>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</si>
  <si>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</si>
  <si>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</si>
  <si>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</si>
  <si>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</si>
  <si>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</si>
  <si>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</si>
  <si>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</si>
  <si>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</si>
  <si>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</si>
  <si>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</si>
  <si>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</si>
  <si>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</si>
  <si>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</si>
  <si>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</si>
  <si>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</si>
  <si>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</si>
  <si>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</si>
  <si>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</si>
  <si>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</si>
  <si>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</si>
  <si>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</si>
  <si>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</si>
  <si>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</si>
  <si>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</si>
  <si>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</si>
  <si>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</si>
  <si>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</si>
  <si>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</si>
  <si>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</si>
  <si>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</si>
  <si>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</si>
  <si>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</si>
  <si>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</si>
  <si>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</si>
  <si>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</si>
  <si>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</si>
  <si>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</si>
  <si>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</si>
  <si>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</si>
  <si>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</si>
  <si>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</si>
  <si>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</si>
  <si>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</si>
  <si>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</si>
  <si>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</si>
  <si>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</si>
  <si>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</si>
  <si>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</si>
  <si>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</si>
  <si>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</si>
  <si>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</si>
  <si>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</si>
  <si>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</si>
  <si>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</si>
  <si>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</si>
  <si>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</si>
  <si>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</si>
  <si>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</si>
  <si>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</si>
  <si>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</si>
  <si>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</si>
  <si>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</si>
  <si>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</si>
  <si>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</si>
  <si>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</si>
  <si>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</si>
  <si>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</si>
  <si>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</si>
  <si>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</si>
  <si>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</si>
  <si>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</si>
  <si>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</si>
  <si>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</si>
  <si>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</si>
  <si>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</si>
  <si>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</si>
  <si>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</si>
  <si>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</si>
  <si>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</si>
  <si>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</si>
  <si>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</si>
  <si>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</si>
  <si>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</si>
  <si>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</si>
  <si>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</si>
  <si>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</si>
  <si>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</si>
  <si>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</si>
  <si>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</si>
  <si>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</si>
  <si>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</si>
  <si>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</si>
  <si>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</si>
  <si>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</si>
  <si>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</si>
  <si>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</si>
  <si>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</si>
  <si>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</si>
  <si>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</si>
  <si>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</si>
  <si>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</si>
  <si>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</si>
  <si>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</si>
  <si>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</si>
  <si>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</si>
  <si>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</si>
  <si>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</si>
  <si>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</si>
  <si>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</si>
  <si>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</si>
  <si>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</si>
  <si>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</si>
  <si>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</si>
  <si>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</si>
  <si>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</si>
  <si>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</si>
  <si>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</si>
  <si>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</si>
  <si>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</si>
  <si>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</si>
  <si>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</si>
  <si>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</si>
  <si>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</si>
  <si>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</si>
  <si>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</si>
  <si>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</si>
  <si>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</si>
  <si>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</si>
  <si>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</si>
  <si>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</si>
  <si>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</si>
  <si>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</si>
  <si>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</si>
  <si>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</si>
  <si>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</si>
  <si>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</si>
  <si>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</si>
  <si>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</si>
  <si>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</si>
  <si>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</si>
  <si>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</si>
  <si>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</si>
  <si>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</si>
  <si>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</si>
  <si>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</si>
  <si>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</si>
  <si>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</si>
  <si>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</si>
  <si>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</si>
  <si>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</si>
  <si>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</si>
  <si>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</si>
  <si>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</si>
  <si>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</si>
  <si>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</si>
  <si>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</si>
  <si>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</si>
  <si>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</si>
  <si>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</si>
  <si>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</si>
  <si>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</si>
  <si>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</si>
  <si>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</si>
  <si>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</si>
  <si>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</si>
  <si>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</si>
  <si>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</si>
  <si>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</si>
  <si>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</si>
  <si>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</si>
  <si>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</si>
  <si>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</si>
  <si>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</si>
  <si>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</si>
  <si>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</si>
  <si>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</si>
  <si>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</si>
  <si>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</si>
  <si>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</si>
  <si>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</si>
  <si>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</si>
  <si>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</si>
  <si>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</si>
  <si>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</si>
  <si>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</si>
  <si>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</si>
  <si>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</si>
  <si>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</si>
  <si>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</si>
  <si>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</si>
  <si>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</si>
  <si>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</si>
  <si>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</si>
  <si>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</si>
  <si>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</si>
  <si>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</si>
  <si>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</si>
  <si>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</si>
  <si>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</si>
  <si>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</si>
  <si>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</si>
  <si>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</si>
  <si>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</si>
  <si>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</si>
  <si>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</si>
  <si>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</si>
  <si>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</si>
  <si>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</si>
  <si>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</si>
  <si>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</si>
  <si>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</si>
  <si>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</si>
  <si>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</si>
  <si>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</si>
  <si>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</si>
  <si>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</si>
  <si>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</si>
  <si>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</si>
  <si>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</si>
  <si>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</si>
  <si>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</si>
  <si>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</si>
  <si>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</si>
  <si>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</si>
  <si>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</si>
  <si>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</si>
  <si>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</si>
  <si>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</si>
  <si>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</si>
  <si>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</si>
  <si>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</si>
  <si>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</si>
  <si>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</si>
  <si>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</si>
  <si>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</si>
  <si>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</si>
  <si>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</si>
  <si>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</si>
  <si>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</si>
  <si>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</si>
  <si>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</si>
  <si>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</si>
  <si>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</si>
  <si>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</si>
  <si>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</si>
  <si>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</si>
  <si>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</si>
  <si>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</si>
  <si>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</si>
  <si>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</si>
  <si>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</si>
  <si>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</si>
  <si>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</si>
  <si>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</si>
  <si>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</si>
  <si>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</si>
  <si>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</si>
  <si>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</si>
  <si>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</si>
  <si>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</si>
  <si>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</si>
  <si>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</si>
  <si>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</si>
  <si>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</si>
  <si>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</si>
  <si>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</si>
  <si>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</si>
  <si>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</si>
  <si>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</si>
  <si>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</si>
  <si>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</si>
  <si>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</si>
  <si>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</si>
  <si>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</si>
  <si>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</si>
  <si>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</si>
  <si>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</si>
  <si>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</si>
  <si>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</si>
  <si>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</si>
  <si>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</si>
  <si>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</si>
  <si>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</si>
  <si>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</si>
  <si>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</si>
  <si>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</si>
  <si>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</si>
  <si>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</si>
  <si>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</si>
  <si>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</si>
  <si>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</si>
  <si>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</si>
  <si>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</si>
  <si>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</si>
  <si>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</si>
  <si>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</si>
  <si>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</si>
  <si>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</si>
  <si>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</si>
  <si>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</si>
  <si>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</si>
  <si>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</si>
  <si>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</si>
  <si>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</si>
  <si>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</si>
  <si>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</si>
  <si>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</si>
  <si>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</si>
  <si>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</si>
  <si>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</si>
  <si>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</si>
  <si>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</si>
  <si>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</si>
  <si>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</si>
  <si>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</si>
  <si>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</si>
  <si>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</si>
  <si>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</si>
  <si>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</si>
  <si>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</si>
  <si>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</si>
  <si>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</si>
  <si>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</si>
  <si>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</si>
  <si>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</si>
  <si>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</si>
  <si>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</si>
  <si>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</si>
  <si>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</si>
  <si>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</si>
  <si>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</si>
  <si>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</si>
  <si>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</si>
  <si>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</si>
  <si>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</si>
  <si>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</si>
  <si>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</si>
  <si>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</si>
  <si>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</si>
  <si>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</si>
  <si>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</si>
  <si>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</si>
  <si>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</si>
  <si>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</si>
  <si>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</si>
  <si>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</si>
  <si>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</si>
  <si>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</si>
  <si>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</si>
  <si>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</si>
  <si>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</si>
  <si>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</si>
  <si>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</si>
  <si>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</si>
  <si>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</si>
  <si>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</si>
  <si>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</si>
  <si>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</si>
  <si>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</si>
  <si>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</si>
  <si>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</si>
  <si>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</si>
  <si>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</si>
  <si>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</si>
  <si>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</si>
  <si>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</si>
  <si>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</si>
  <si>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</si>
  <si>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</si>
  <si>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</si>
  <si>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</si>
  <si>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</si>
  <si>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</si>
  <si>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</si>
  <si>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</si>
  <si>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</si>
  <si>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</si>
  <si>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</si>
  <si>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</si>
  <si>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</si>
  <si>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</si>
  <si>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</si>
  <si>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</si>
  <si>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</si>
  <si>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</si>
  <si>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</si>
  <si>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</si>
  <si>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</si>
  <si>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</si>
  <si>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</si>
  <si>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</si>
  <si>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</si>
  <si>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</si>
  <si>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</si>
  <si>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</si>
  <si>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</si>
  <si>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</si>
  <si>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</si>
  <si>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</si>
  <si>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</si>
  <si>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</si>
  <si>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</si>
  <si>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</si>
  <si>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</si>
  <si>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</si>
  <si>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</si>
  <si>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</si>
  <si>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</si>
  <si>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</si>
  <si>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</si>
  <si>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</si>
  <si>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</si>
  <si>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</si>
  <si>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</si>
  <si>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</si>
  <si>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</si>
  <si>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</si>
  <si>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</si>
  <si>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</si>
  <si>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</si>
  <si>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</si>
  <si>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</si>
  <si>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</si>
  <si>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</si>
  <si>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</si>
  <si>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</si>
  <si>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</si>
  <si>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</si>
  <si>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</si>
  <si>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</si>
  <si>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</si>
  <si>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</si>
  <si>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</si>
  <si>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</si>
  <si>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</si>
  <si>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</si>
  <si>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</si>
  <si>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</si>
  <si>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</si>
  <si>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</si>
  <si>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</si>
  <si>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</si>
  <si>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</si>
  <si>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</si>
  <si>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</si>
  <si>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</si>
  <si>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</si>
  <si>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</si>
  <si>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</si>
  <si>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</si>
  <si>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</si>
  <si>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</si>
  <si>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</si>
  <si>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</si>
  <si>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</si>
  <si>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</si>
  <si>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</si>
  <si>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</si>
  <si>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</si>
  <si>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</si>
  <si>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</si>
  <si>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</si>
  <si>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</si>
  <si>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</si>
  <si>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</si>
  <si>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</si>
  <si>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</si>
  <si>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</si>
  <si>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</si>
  <si>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</si>
  <si>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</si>
  <si>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</si>
  <si>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</si>
  <si>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</si>
  <si>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</si>
  <si>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</si>
  <si>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</si>
  <si>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</si>
  <si>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</si>
  <si>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</si>
  <si>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</si>
  <si>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</si>
  <si>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</si>
  <si>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</si>
  <si>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</si>
  <si>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</si>
  <si>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</si>
  <si>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</si>
  <si>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</si>
  <si>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</si>
  <si>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</si>
  <si>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</si>
  <si>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</si>
  <si>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</si>
  <si>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</si>
  <si>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</si>
  <si>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</si>
  <si>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</si>
  <si>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</si>
  <si>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</si>
  <si>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</si>
  <si>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</si>
  <si>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</si>
  <si>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</si>
  <si>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</si>
  <si>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</si>
  <si>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</si>
  <si>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</si>
  <si>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</si>
  <si>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</si>
  <si>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</si>
  <si>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</si>
  <si>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</si>
  <si>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</si>
  <si>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</si>
  <si>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</si>
  <si>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</si>
  <si>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</si>
  <si>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</si>
  <si>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</si>
  <si>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</si>
  <si>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</si>
  <si>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</si>
  <si>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</si>
  <si>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</si>
  <si>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</si>
  <si>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</si>
  <si>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</si>
  <si>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</si>
  <si>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</si>
  <si>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</si>
  <si>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</si>
  <si>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</si>
  <si>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</si>
  <si>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</si>
  <si>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</si>
  <si>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</si>
  <si>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</si>
  <si>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</si>
  <si>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</si>
  <si>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</si>
  <si>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</si>
  <si>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</si>
  <si>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</si>
  <si>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</si>
  <si>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</si>
  <si>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</si>
  <si>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</si>
  <si>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</si>
  <si>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</si>
  <si>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</si>
  <si>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</si>
  <si>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</si>
  <si>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</si>
  <si>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</si>
  <si>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</si>
  <si>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</si>
  <si>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</si>
  <si>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</si>
  <si>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</si>
  <si>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</si>
  <si>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</si>
  <si>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</si>
  <si>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</si>
  <si>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</si>
  <si>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</si>
  <si>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</si>
  <si>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</si>
  <si>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</si>
  <si>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</si>
  <si>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</si>
  <si>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</si>
  <si>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</si>
  <si>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</si>
  <si>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</si>
  <si>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</si>
  <si>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</si>
  <si>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</si>
  <si>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</si>
  <si>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</si>
  <si>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</si>
  <si>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</si>
  <si>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</si>
  <si>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</si>
  <si>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</si>
  <si>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</si>
  <si>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</si>
  <si>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</si>
  <si>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</si>
  <si>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</si>
  <si>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</si>
  <si>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</si>
  <si>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</si>
  <si>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</si>
  <si>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</si>
  <si>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</si>
  <si>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</si>
  <si>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</si>
  <si>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</si>
  <si>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</si>
  <si>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</si>
  <si>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</si>
  <si>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</si>
  <si>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</si>
  <si>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</si>
  <si>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</si>
  <si>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</si>
  <si>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</si>
  <si>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</si>
  <si>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</si>
  <si>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</si>
  <si>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</si>
  <si>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</si>
  <si>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</si>
  <si>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</si>
  <si>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</si>
  <si>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</si>
  <si>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</si>
  <si>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</si>
  <si>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</si>
  <si>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</si>
  <si>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</si>
  <si>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</si>
  <si>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</si>
  <si>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</si>
  <si>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</si>
  <si>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</si>
  <si>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</si>
  <si>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</si>
  <si>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</si>
  <si>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</si>
  <si>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</si>
  <si>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</si>
  <si>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</si>
  <si>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</si>
  <si>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</si>
  <si>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</si>
  <si>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</si>
  <si>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</si>
  <si>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</si>
  <si>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</si>
  <si>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</si>
  <si>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</si>
  <si>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</si>
  <si>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</si>
  <si>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</si>
  <si>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</si>
  <si>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</si>
  <si>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</si>
  <si>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</si>
  <si>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</si>
  <si>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</si>
  <si>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</si>
  <si>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</si>
  <si>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</si>
  <si>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</si>
  <si>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</si>
  <si>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</si>
  <si>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</si>
  <si>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</si>
  <si>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</si>
  <si>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</si>
  <si>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</si>
  <si>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</si>
  <si>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</si>
  <si>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</si>
  <si>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</si>
  <si>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</si>
  <si>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</si>
  <si>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</si>
  <si>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</si>
  <si>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</si>
  <si>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</si>
  <si>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</si>
  <si>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</si>
  <si>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</si>
  <si>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</si>
  <si>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</si>
  <si>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</si>
  <si>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</si>
  <si>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</si>
  <si>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</si>
  <si>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</si>
  <si>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</si>
  <si>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</si>
  <si>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</si>
  <si>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</si>
  <si>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</si>
  <si>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</si>
  <si>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</si>
  <si>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</si>
  <si>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</si>
  <si>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</si>
  <si>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</si>
  <si>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</si>
  <si>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</si>
  <si>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</si>
  <si>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</si>
  <si>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</si>
  <si>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</si>
  <si>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</si>
  <si>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</si>
  <si>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</si>
  <si>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</si>
  <si>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</si>
  <si>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</si>
  <si>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</si>
  <si>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</si>
  <si>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</si>
  <si>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</si>
  <si>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</si>
  <si>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</si>
  <si>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</si>
  <si>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</si>
  <si>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</si>
  <si>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</si>
  <si>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</si>
  <si>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</si>
  <si>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</si>
  <si>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</si>
  <si>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</si>
  <si>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</si>
  <si>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</si>
  <si>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</si>
  <si>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</si>
  <si>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</si>
  <si>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</si>
  <si>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</si>
  <si>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</si>
  <si>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</si>
  <si>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</si>
  <si>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</si>
  <si>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</si>
  <si>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</si>
  <si>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</si>
  <si>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</si>
  <si>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</si>
  <si>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</si>
  <si>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</si>
  <si>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</si>
  <si>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</si>
  <si>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</si>
  <si>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</si>
  <si>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</si>
  <si>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</si>
  <si>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</si>
  <si>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</si>
  <si>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</si>
  <si>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</si>
  <si>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</si>
  <si>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</si>
  <si>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</si>
  <si>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</si>
  <si>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</si>
  <si>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</si>
  <si>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</si>
  <si>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</si>
  <si>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</si>
  <si>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</si>
  <si>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</si>
  <si>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</si>
  <si>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</si>
  <si>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</si>
  <si>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</si>
  <si>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</si>
  <si>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</si>
  <si>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</si>
  <si>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</si>
  <si>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</si>
  <si>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</si>
  <si>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</si>
  <si>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</si>
  <si>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</si>
  <si>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</si>
  <si>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</si>
  <si>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</si>
  <si>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</si>
  <si>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</si>
  <si>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</si>
  <si>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</si>
  <si>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</si>
  <si>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</si>
  <si>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</si>
  <si>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</si>
  <si>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</si>
  <si>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</si>
  <si>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</si>
  <si>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</si>
  <si>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</si>
  <si>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</si>
  <si>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</si>
  <si>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</si>
  <si>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</si>
  <si>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</si>
  <si>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</si>
  <si>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</si>
  <si>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</si>
  <si>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</si>
  <si>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</si>
  <si>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</si>
  <si>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</si>
  <si>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</si>
  <si>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</si>
  <si>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</si>
  <si>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</si>
  <si>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</si>
  <si>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</si>
  <si>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</si>
  <si>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</si>
  <si>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</si>
  <si>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</si>
  <si>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</si>
  <si>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</si>
  <si>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</si>
  <si>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</si>
  <si>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</si>
  <si>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</si>
  <si>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</si>
  <si>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</si>
  <si>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</si>
  <si>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</si>
  <si>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</si>
  <si>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</si>
  <si>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</si>
  <si>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</si>
  <si>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</si>
  <si>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</si>
  <si>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</si>
  <si>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</si>
  <si>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</si>
  <si>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</si>
  <si>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</si>
  <si>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</si>
  <si>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</si>
  <si>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</si>
  <si>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</si>
  <si>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</si>
  <si>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</si>
  <si>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</si>
  <si>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</si>
  <si>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</si>
  <si>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</si>
  <si>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</si>
  <si>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</si>
  <si>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</si>
  <si>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</si>
  <si>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</si>
  <si>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</si>
  <si>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</si>
  <si>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</si>
  <si>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</si>
  <si>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</si>
  <si>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</si>
  <si>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</si>
  <si>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</si>
  <si>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</si>
  <si>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</si>
  <si>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</si>
  <si>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</si>
  <si>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</si>
  <si>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</si>
  <si>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</si>
  <si>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</si>
  <si>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</si>
  <si>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</si>
  <si>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</si>
  <si>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</si>
  <si>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</si>
  <si>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</si>
  <si>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</si>
  <si>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</si>
  <si>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</si>
  <si>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</si>
  <si>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</si>
  <si>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</si>
  <si>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</si>
  <si>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</si>
  <si>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</si>
  <si>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</si>
  <si>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</si>
  <si>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</si>
  <si>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</si>
  <si>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</si>
  <si>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</si>
  <si>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</si>
  <si>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</si>
  <si>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</si>
  <si>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</si>
  <si>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</si>
  <si>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</si>
  <si>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</si>
  <si>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</si>
  <si>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</si>
  <si>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</si>
  <si>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</si>
  <si>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</si>
  <si>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</si>
  <si>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</si>
  <si>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</si>
  <si>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</si>
  <si>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</si>
  <si>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</si>
  <si>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</si>
  <si>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</si>
  <si>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</si>
  <si>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</si>
  <si>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</si>
  <si>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</si>
  <si>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</si>
  <si>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</si>
  <si>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</si>
  <si>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</si>
  <si>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</si>
  <si>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</si>
  <si>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</si>
  <si>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</si>
  <si>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</si>
  <si>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</si>
  <si>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</si>
  <si>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</si>
  <si>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</si>
  <si>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</si>
  <si>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</si>
  <si>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</si>
  <si>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</si>
  <si>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</si>
  <si>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</si>
  <si>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</si>
  <si>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</si>
  <si>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</si>
  <si>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</si>
  <si>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</si>
  <si>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</si>
  <si>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</si>
  <si>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</si>
  <si>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</si>
  <si>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</si>
  <si>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</si>
  <si>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</si>
  <si>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</si>
  <si>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</si>
  <si>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</si>
  <si>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</si>
  <si>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</si>
  <si>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</si>
  <si>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</si>
  <si>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</si>
  <si>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</si>
  <si>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</si>
  <si>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</si>
  <si>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</si>
  <si>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</si>
  <si>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</si>
  <si>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</si>
  <si>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</si>
  <si>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</si>
  <si>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</si>
  <si>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</si>
  <si>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</si>
  <si>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</si>
  <si>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</si>
  <si>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</si>
  <si>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</si>
  <si>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</si>
  <si>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</si>
  <si>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</si>
  <si>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</si>
  <si>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</si>
  <si>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</si>
  <si>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</si>
  <si>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</si>
  <si>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</si>
  <si>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</si>
  <si>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</si>
  <si>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</si>
  <si>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</si>
  <si>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</si>
  <si>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</si>
  <si>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</si>
  <si>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</si>
  <si>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</si>
  <si>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</si>
  <si>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</si>
  <si>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</si>
  <si>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</si>
  <si>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</si>
  <si>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</si>
  <si>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</si>
  <si>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</si>
  <si>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</si>
  <si>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</si>
  <si>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</si>
  <si>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</si>
  <si>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</si>
  <si>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</si>
  <si>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</si>
  <si>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</si>
  <si>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</si>
  <si>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</si>
  <si>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</si>
  <si>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</si>
  <si>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</si>
  <si>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</si>
  <si>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</si>
  <si>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</si>
  <si>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</si>
  <si>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</si>
  <si>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</si>
  <si>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</si>
  <si>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</si>
  <si>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</si>
  <si>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</si>
  <si>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</si>
  <si>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</si>
  <si>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</si>
  <si>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</si>
  <si>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</si>
  <si>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</si>
  <si>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</si>
  <si>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</si>
  <si>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</si>
  <si>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</si>
  <si>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</si>
  <si>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</si>
  <si>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</si>
  <si>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</si>
  <si>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</si>
  <si>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</si>
  <si>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</si>
  <si>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</si>
  <si>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</si>
  <si>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</si>
  <si>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</si>
  <si>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</si>
  <si>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</si>
  <si>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</si>
  <si>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</si>
  <si>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</si>
  <si>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</si>
  <si>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</si>
  <si>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</si>
  <si>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</si>
  <si>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</si>
  <si>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</si>
  <si>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</si>
  <si>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</si>
  <si>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</si>
  <si>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</si>
  <si>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</si>
  <si>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</si>
  <si>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</si>
  <si>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</si>
  <si>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</si>
  <si>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</si>
  <si>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</si>
  <si>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</si>
  <si>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</si>
  <si>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</si>
  <si>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</si>
  <si>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</si>
  <si>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</si>
  <si>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</si>
  <si>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</si>
  <si>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</si>
  <si>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</si>
  <si>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</si>
  <si>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</si>
  <si>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</si>
  <si>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</si>
  <si>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</si>
  <si>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</si>
  <si>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</si>
  <si>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</si>
  <si>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</si>
  <si>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</si>
  <si>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</si>
  <si>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</si>
  <si>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</si>
  <si>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</si>
  <si>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</si>
  <si>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</si>
  <si>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</si>
  <si>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</si>
  <si>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</si>
  <si>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</si>
  <si>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</si>
  <si>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</si>
  <si>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</si>
  <si>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</si>
  <si>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</si>
  <si>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</si>
  <si>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</si>
  <si>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</si>
  <si>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</si>
  <si>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</si>
  <si>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</si>
  <si>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</si>
  <si>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</si>
  <si>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</si>
  <si>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</si>
  <si>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</si>
  <si>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</si>
  <si>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</si>
  <si>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</si>
  <si>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</si>
  <si>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</si>
  <si>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</si>
  <si>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</si>
  <si>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</si>
  <si>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</si>
  <si>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</si>
  <si>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</si>
  <si>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</si>
  <si>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</si>
  <si>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</si>
  <si>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</si>
  <si>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</si>
  <si>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</si>
  <si>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</si>
  <si>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</si>
  <si>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</si>
  <si>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</si>
  <si>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</si>
  <si>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</si>
  <si>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</si>
  <si>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</si>
  <si>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</si>
  <si>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</si>
  <si>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</si>
  <si>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</si>
  <si>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</si>
  <si>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</si>
  <si>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</si>
  <si>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</si>
  <si>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</si>
  <si>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</si>
  <si>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</si>
  <si>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</si>
  <si>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</si>
  <si>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</si>
  <si>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</si>
  <si>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</si>
  <si>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</si>
  <si>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</si>
  <si>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</si>
  <si>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</si>
  <si>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</si>
  <si>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</si>
  <si>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</si>
  <si>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</si>
  <si>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</si>
  <si>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</si>
  <si>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</si>
  <si>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</si>
  <si>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</si>
  <si>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</si>
  <si>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</si>
  <si>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</si>
  <si>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</si>
  <si>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</si>
  <si>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</si>
  <si>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</si>
  <si>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</si>
  <si>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</si>
  <si>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</si>
  <si>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</si>
  <si>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</si>
  <si>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</si>
  <si>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</si>
  <si>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</si>
  <si>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</si>
  <si>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</si>
  <si>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</si>
  <si>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</si>
  <si>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</si>
  <si>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</si>
  <si>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</si>
  <si>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</si>
  <si>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</si>
  <si>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</si>
  <si>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</si>
  <si>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</si>
  <si>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</si>
  <si>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</si>
  <si>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</si>
  <si>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</si>
  <si>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</si>
  <si>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</si>
  <si>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</si>
  <si>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</si>
  <si>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</si>
  <si>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</si>
  <si>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</si>
  <si>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</si>
  <si>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</si>
  <si>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</si>
  <si>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</si>
  <si>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</si>
  <si>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</si>
  <si>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</si>
  <si>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</si>
  <si>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</si>
  <si>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</si>
  <si>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</si>
  <si>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</si>
  <si>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</si>
  <si>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</si>
  <si>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</si>
  <si>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</si>
  <si>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</si>
  <si>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</si>
  <si>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</si>
  <si>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</si>
  <si>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</si>
  <si>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</si>
  <si>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</si>
  <si>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</si>
  <si>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</si>
  <si>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</si>
  <si>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</si>
  <si>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</si>
  <si>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</si>
  <si>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</si>
  <si>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</si>
  <si>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</si>
  <si>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</si>
  <si>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</si>
  <si>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</si>
  <si>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</si>
  <si>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</si>
  <si>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</si>
  <si>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</si>
  <si>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</si>
  <si>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</si>
  <si>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</si>
  <si>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</si>
  <si>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</si>
  <si>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</si>
  <si>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</si>
  <si>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</si>
  <si>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</si>
  <si>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</si>
  <si>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</si>
  <si>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</si>
  <si>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</si>
  <si>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</si>
  <si>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</si>
  <si>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</si>
  <si>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</si>
  <si>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</si>
  <si>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</si>
  <si>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</si>
  <si>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</si>
  <si>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</si>
  <si>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</si>
  <si>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</si>
  <si>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</si>
  <si>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</si>
  <si>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</si>
  <si>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</si>
  <si>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</si>
  <si>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</si>
  <si>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</si>
  <si>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</si>
  <si>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</si>
  <si>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</si>
  <si>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</si>
  <si>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</si>
  <si>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</si>
  <si>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</si>
  <si>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</si>
  <si>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</si>
  <si>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</si>
  <si>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</si>
  <si>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</si>
  <si>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</si>
  <si>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</si>
  <si>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</si>
  <si>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</si>
  <si>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</si>
  <si>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</si>
  <si>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</si>
  <si>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</si>
  <si>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</si>
  <si>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</si>
  <si>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</si>
  <si>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</si>
  <si>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</si>
  <si>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</si>
  <si>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</si>
  <si>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</si>
  <si>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</si>
  <si>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</si>
  <si>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</si>
  <si>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</si>
  <si>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</si>
  <si>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</si>
  <si>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</si>
  <si>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</si>
  <si>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</si>
  <si>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</si>
  <si>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</si>
  <si>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</si>
  <si>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</si>
  <si>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</si>
  <si>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</si>
  <si>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</si>
  <si>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</si>
  <si>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</si>
  <si>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</si>
  <si>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</si>
  <si>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</si>
  <si>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</si>
  <si>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</si>
  <si>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</si>
  <si>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</si>
  <si>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</si>
  <si>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</si>
  <si>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</si>
  <si>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</si>
  <si>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</si>
  <si>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</si>
  <si>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</si>
  <si>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</si>
  <si>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</si>
  <si>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</si>
  <si>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</si>
  <si>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</si>
  <si>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</si>
  <si>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</si>
  <si>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</si>
  <si>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</si>
  <si>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</si>
  <si>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</si>
  <si>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</si>
  <si>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</si>
  <si>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</si>
  <si>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</si>
  <si>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</si>
  <si>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</si>
  <si>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</si>
  <si>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</si>
  <si>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</si>
  <si>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</si>
  <si>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</si>
  <si>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</si>
  <si>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</si>
  <si>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</si>
  <si>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</si>
  <si>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</si>
  <si>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</si>
  <si>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</si>
  <si>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</si>
  <si>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</si>
  <si>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</si>
  <si>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</si>
  <si>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</si>
  <si>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</si>
  <si>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</si>
  <si>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</si>
  <si>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</si>
  <si>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</si>
  <si>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</si>
  <si>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</si>
  <si>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</si>
  <si>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</si>
  <si>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</si>
  <si>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</si>
  <si>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</si>
  <si>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</si>
  <si>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</si>
  <si>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</si>
  <si>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</si>
  <si>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</si>
  <si>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</si>
  <si>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</si>
  <si>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</si>
  <si>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</si>
  <si>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</si>
  <si>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</si>
  <si>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</si>
  <si>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</si>
  <si>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</si>
  <si>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</si>
  <si>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</si>
  <si>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</si>
  <si>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</si>
  <si>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</si>
  <si>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</si>
  <si>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</si>
  <si>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</si>
  <si>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</si>
  <si>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</si>
  <si>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</si>
  <si>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</si>
  <si>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</si>
  <si>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</si>
  <si>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</si>
  <si>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</si>
  <si>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</si>
  <si>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</si>
  <si>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</si>
  <si>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</si>
  <si>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</si>
  <si>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</si>
  <si>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</si>
  <si>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</si>
  <si>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</si>
  <si>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</si>
  <si>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</si>
  <si>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</si>
  <si>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</si>
  <si>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</si>
  <si>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</si>
  <si>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</si>
  <si>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</si>
  <si>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</si>
  <si>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</si>
  <si>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</si>
  <si>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</si>
  <si>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</si>
  <si>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</si>
  <si>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</si>
  <si>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</si>
  <si>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</si>
  <si>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</si>
  <si>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</si>
  <si>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</si>
  <si>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</si>
  <si>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</si>
  <si>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</si>
  <si>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</si>
  <si>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</si>
  <si>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</si>
  <si>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</si>
  <si>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</si>
  <si>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</si>
  <si>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</si>
  <si>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</si>
  <si>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</si>
  <si>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</si>
  <si>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</si>
  <si>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</si>
  <si>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</si>
  <si>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</si>
  <si>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</si>
  <si>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</si>
  <si>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</si>
  <si>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</si>
  <si>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</si>
  <si>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</si>
  <si>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</si>
  <si>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</si>
  <si>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</si>
  <si>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</si>
  <si>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</si>
  <si>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</si>
  <si>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</si>
  <si>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</si>
  <si>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</si>
  <si>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</si>
  <si>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</si>
  <si>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</si>
  <si>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</si>
  <si>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</si>
  <si>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</si>
  <si>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</si>
  <si>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</si>
  <si>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</si>
  <si>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</si>
  <si>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</si>
  <si>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</si>
  <si>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</si>
  <si>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</si>
  <si>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</si>
  <si>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</si>
  <si>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</si>
  <si>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</si>
  <si>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</si>
  <si>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</si>
  <si>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</si>
  <si>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</si>
  <si>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</si>
  <si>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</si>
  <si>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</si>
  <si>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</si>
  <si>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</si>
  <si>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</si>
  <si>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</si>
  <si>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</si>
  <si>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</si>
  <si>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</si>
  <si>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</si>
  <si>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</si>
  <si>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</si>
  <si>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</si>
  <si>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</si>
  <si>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</si>
  <si>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</si>
  <si>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</si>
  <si>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</si>
  <si>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</si>
  <si>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</si>
  <si>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</si>
  <si>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</si>
  <si>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</si>
  <si>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</si>
  <si>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</si>
  <si>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</si>
  <si>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</si>
  <si>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</si>
  <si>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</si>
  <si>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</si>
  <si>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</si>
  <si>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</si>
  <si>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</si>
  <si>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</si>
  <si>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</si>
  <si>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</si>
  <si>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</si>
  <si>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</si>
  <si>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</si>
  <si>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</si>
  <si>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</si>
  <si>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</si>
  <si>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</si>
  <si>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</si>
  <si>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</si>
  <si>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</si>
  <si>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</si>
  <si>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</si>
  <si>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</si>
  <si>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</si>
  <si>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</si>
  <si>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</si>
  <si>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</si>
  <si>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</si>
  <si>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</si>
  <si>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</si>
  <si>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</si>
  <si>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</si>
  <si>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</si>
  <si>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</si>
  <si>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</si>
  <si>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</si>
  <si>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</si>
  <si>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</si>
  <si>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</si>
  <si>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</si>
  <si>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</si>
  <si>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</si>
  <si>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</si>
  <si>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</si>
  <si>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</si>
  <si>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</si>
  <si>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</si>
  <si>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</si>
  <si>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</si>
  <si>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</si>
  <si>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</si>
  <si>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</si>
  <si>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</si>
  <si>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</si>
  <si>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</si>
  <si>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</si>
  <si>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</si>
  <si>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</si>
  <si>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</si>
  <si>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</si>
  <si>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</si>
  <si>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</si>
  <si>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</si>
  <si>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</si>
  <si>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</si>
  <si>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</si>
  <si>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</si>
  <si>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</si>
  <si>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</si>
  <si>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</si>
  <si>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</si>
  <si>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</si>
  <si>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</si>
  <si>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</si>
  <si>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</si>
  <si>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</si>
  <si>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</si>
  <si>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</si>
  <si>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</si>
  <si>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</si>
  <si>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</si>
  <si>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</si>
  <si>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</si>
  <si>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</si>
  <si>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</si>
  <si>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</si>
  <si>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</si>
  <si>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</si>
  <si>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</si>
  <si>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</si>
  <si>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</si>
  <si>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</si>
  <si>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</si>
  <si>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</si>
  <si>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</si>
  <si>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</si>
  <si>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</si>
  <si>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</si>
  <si>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</si>
  <si>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</si>
  <si>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</si>
  <si>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</si>
  <si>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</si>
  <si>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</si>
  <si>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</si>
  <si>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</si>
  <si>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</si>
  <si>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</si>
  <si>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</si>
  <si>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</si>
  <si>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</si>
  <si>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</si>
  <si>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</si>
  <si>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</si>
  <si>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</si>
  <si>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</si>
  <si>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</si>
  <si>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</si>
  <si>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</si>
  <si>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</si>
  <si>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</si>
  <si>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</si>
  <si>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</si>
  <si>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</si>
  <si>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</si>
  <si>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</si>
  <si>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</si>
  <si>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</si>
  <si>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</si>
  <si>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</si>
  <si>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</si>
  <si>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</si>
  <si>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</si>
  <si>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</si>
  <si>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</si>
  <si>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</si>
  <si>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</si>
  <si>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</si>
  <si>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</si>
  <si>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</si>
  <si>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</si>
  <si>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</si>
  <si>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</si>
  <si>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</si>
  <si>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</si>
  <si>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</si>
  <si>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</si>
  <si>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</si>
  <si>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</si>
  <si>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</si>
  <si>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</si>
  <si>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</si>
  <si>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</si>
  <si>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</si>
  <si>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</si>
  <si>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</si>
  <si>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</si>
  <si>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</si>
  <si>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</si>
  <si>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</si>
  <si>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</si>
  <si>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</si>
  <si>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</si>
  <si>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</si>
  <si>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</si>
  <si>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</si>
  <si>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</si>
  <si>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</si>
  <si>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</si>
  <si>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</si>
  <si>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</si>
  <si>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</si>
  <si>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</si>
  <si>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</si>
  <si>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</si>
  <si>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</si>
  <si>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</si>
  <si>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</si>
  <si>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</si>
  <si>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</si>
  <si>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</si>
  <si>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</si>
  <si>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</si>
  <si>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</si>
  <si>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</si>
  <si>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</si>
  <si>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</si>
  <si>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</si>
  <si>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</si>
  <si>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</si>
  <si>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</si>
  <si>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</si>
  <si>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</si>
  <si>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</si>
  <si>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</si>
  <si>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</si>
  <si>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</si>
  <si>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</si>
  <si>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</si>
  <si>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</si>
  <si>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</si>
  <si>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</si>
  <si>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</si>
  <si>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</si>
  <si>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</si>
  <si>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</si>
  <si>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</si>
  <si>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</si>
  <si>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</si>
  <si>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</si>
  <si>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</si>
  <si>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</si>
  <si>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</si>
  <si>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</si>
  <si>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</si>
  <si>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</si>
  <si>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</si>
  <si>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</si>
  <si>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</si>
  <si>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</si>
  <si>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</si>
  <si>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</si>
  <si>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</si>
  <si>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</si>
  <si>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</si>
  <si>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</si>
  <si>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</si>
  <si>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</si>
  <si>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</si>
  <si>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</si>
  <si>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</si>
  <si>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</si>
  <si>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</si>
  <si>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</si>
  <si>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</si>
  <si>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</si>
  <si>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</si>
  <si>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</si>
  <si>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</si>
  <si>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</si>
  <si>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</si>
  <si>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</si>
  <si>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</si>
  <si>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</si>
  <si>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</si>
  <si>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</si>
  <si>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</si>
  <si>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</si>
  <si>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</si>
  <si>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</si>
  <si>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</si>
  <si>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</si>
  <si>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</si>
  <si>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</si>
  <si>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</si>
  <si>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</si>
  <si>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</si>
  <si>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</si>
  <si>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</si>
  <si>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</si>
  <si>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</si>
  <si>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</si>
  <si>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</si>
  <si>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</si>
  <si>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</si>
  <si>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</si>
  <si>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</si>
  <si>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</si>
  <si>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</si>
  <si>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</si>
  <si>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</si>
  <si>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</si>
  <si>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</si>
  <si>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</si>
  <si>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</si>
  <si>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</si>
  <si>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</si>
  <si>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</si>
  <si>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</si>
  <si>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</si>
  <si>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</si>
  <si>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</si>
  <si>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</si>
  <si>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</si>
  <si>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</si>
  <si>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</si>
  <si>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</si>
  <si>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</si>
  <si>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</si>
  <si>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</si>
  <si>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</si>
  <si>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</si>
  <si>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</si>
  <si>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</si>
  <si>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</si>
  <si>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</si>
  <si>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</si>
  <si>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</si>
  <si>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</si>
  <si>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</si>
  <si>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</si>
  <si>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</si>
  <si>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</si>
  <si>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</si>
  <si>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</si>
  <si>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</si>
  <si>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</si>
  <si>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</si>
  <si>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</si>
  <si>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</si>
  <si>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</si>
  <si>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</si>
  <si>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</si>
  <si>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</si>
  <si>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</si>
  <si>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</si>
  <si>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</si>
  <si>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</si>
  <si>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</si>
  <si>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</si>
  <si>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</si>
  <si>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</si>
  <si>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</si>
  <si>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</si>
  <si>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</si>
  <si>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</si>
  <si>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</si>
  <si>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</si>
  <si>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</si>
  <si>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</si>
  <si>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</si>
  <si>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</si>
  <si>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</si>
  <si>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</si>
  <si>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</si>
  <si>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</si>
  <si>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</si>
  <si>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</si>
  <si>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</si>
  <si>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</si>
  <si>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</si>
  <si>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</si>
  <si>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</si>
  <si>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</si>
  <si>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</si>
  <si>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</si>
  <si>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</si>
  <si>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</si>
  <si>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</si>
  <si>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</si>
  <si>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</si>
  <si>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</si>
  <si>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</si>
  <si>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</si>
  <si>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</si>
  <si>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</si>
  <si>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</si>
  <si>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</si>
  <si>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</si>
  <si>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</si>
  <si>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</si>
  <si>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</si>
  <si>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</si>
  <si>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</si>
  <si>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</si>
  <si>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</si>
  <si>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</si>
  <si>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</si>
  <si>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</si>
  <si>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</si>
  <si>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</si>
  <si>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</si>
  <si>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</si>
  <si>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</si>
  <si>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</si>
  <si>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</si>
  <si>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</si>
  <si>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</si>
  <si>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</si>
  <si>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</si>
  <si>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</si>
  <si>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</si>
  <si>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</si>
  <si>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</si>
  <si>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</si>
  <si>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</si>
  <si>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</si>
  <si>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</si>
  <si>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</si>
  <si>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</si>
  <si>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</si>
  <si>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</si>
  <si>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</si>
  <si>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</si>
  <si>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</si>
  <si>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</si>
  <si>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</si>
  <si>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</si>
  <si>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</si>
  <si>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</si>
  <si>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</si>
  <si>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</si>
  <si>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</si>
  <si>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</si>
  <si>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</si>
  <si>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</si>
  <si>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</si>
  <si>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</si>
  <si>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</si>
  <si>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</si>
  <si>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</si>
  <si>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</si>
  <si>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</si>
  <si>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</si>
  <si>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</si>
  <si>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</si>
  <si>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</si>
  <si>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</si>
  <si>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</si>
  <si>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</si>
  <si>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</si>
  <si>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</si>
  <si>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</si>
  <si>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</si>
  <si>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</si>
  <si>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</si>
  <si>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</si>
  <si>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</si>
  <si>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</si>
  <si>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</si>
  <si>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</si>
  <si>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</si>
  <si>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</si>
  <si>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</si>
  <si>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</si>
  <si>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</si>
  <si>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</si>
  <si>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</si>
  <si>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</si>
  <si>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</si>
  <si>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</si>
  <si>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</si>
  <si>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</si>
  <si>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</si>
  <si>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</si>
  <si>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</si>
  <si>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</si>
  <si>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</si>
  <si>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</si>
  <si>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</si>
  <si>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</si>
  <si>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</si>
  <si>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</si>
  <si>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</si>
  <si>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</si>
  <si>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</si>
  <si>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</si>
  <si>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</si>
  <si>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</si>
  <si>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</si>
  <si>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</si>
  <si>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</si>
  <si>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</si>
  <si>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</si>
  <si>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</si>
  <si>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</si>
  <si>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</si>
  <si>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</si>
  <si>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</si>
  <si>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</si>
  <si>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</si>
  <si>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</si>
  <si>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</si>
  <si>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</si>
  <si>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</si>
  <si>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</si>
  <si>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</si>
  <si>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</si>
  <si>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</si>
  <si>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</si>
  <si>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</si>
  <si>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</si>
  <si>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</si>
  <si>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</si>
  <si>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</si>
  <si>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</si>
  <si>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</si>
  <si>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</si>
  <si>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</si>
  <si>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</si>
  <si>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</si>
  <si>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</si>
  <si>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</si>
  <si>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</si>
  <si>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</si>
  <si>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</si>
  <si>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</si>
  <si>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</si>
  <si>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</si>
  <si>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</si>
  <si>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</si>
  <si>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</si>
  <si>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</si>
  <si>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</si>
  <si>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</si>
  <si>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</si>
  <si>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</si>
  <si>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</si>
  <si>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</si>
  <si>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</si>
  <si>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</si>
  <si>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</si>
  <si>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</si>
  <si>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</si>
  <si>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</si>
  <si>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</si>
  <si>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</si>
  <si>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</si>
  <si>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</si>
  <si>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</si>
  <si>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</si>
  <si>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</si>
  <si>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</si>
  <si>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</si>
  <si>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</si>
  <si>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</si>
  <si>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</si>
  <si>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</si>
  <si>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</si>
  <si>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</si>
  <si>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</si>
  <si>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</si>
  <si>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</si>
  <si>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</si>
  <si>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</si>
  <si>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</si>
  <si>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</si>
  <si>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</si>
  <si>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</si>
  <si>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</si>
  <si>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</si>
  <si>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</si>
  <si>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</si>
  <si>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</si>
  <si>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</si>
  <si>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</si>
  <si>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</si>
  <si>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</si>
  <si>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</si>
  <si>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</si>
  <si>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</si>
  <si>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</si>
  <si>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</si>
  <si>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</si>
  <si>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</si>
  <si>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</si>
  <si>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</si>
  <si>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</si>
  <si>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</si>
  <si>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</si>
  <si>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</si>
  <si>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</si>
  <si>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</si>
  <si>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</si>
  <si>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</si>
  <si>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</si>
  <si>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</si>
  <si>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</si>
  <si>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</si>
  <si>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</si>
  <si>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</si>
  <si>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</si>
  <si>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</si>
  <si>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</si>
  <si>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</si>
  <si>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</si>
  <si>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</si>
  <si>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</si>
  <si>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</si>
  <si>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</si>
  <si>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</si>
  <si>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</si>
  <si>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</si>
  <si>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</si>
  <si>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</si>
  <si>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</si>
  <si>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</si>
  <si>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</si>
  <si>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</si>
  <si>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</si>
  <si>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</si>
  <si>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</si>
  <si>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</si>
  <si>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</si>
  <si>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</si>
  <si>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</si>
  <si>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</si>
  <si>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</si>
  <si>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</si>
  <si>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</si>
  <si>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</si>
  <si>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</si>
  <si>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</si>
  <si>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</si>
  <si>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</si>
  <si>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</si>
  <si>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</si>
  <si>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</si>
  <si>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</si>
  <si>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</si>
  <si>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</si>
  <si>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</si>
  <si>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</si>
  <si>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</si>
  <si>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</si>
  <si>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</si>
  <si>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</si>
  <si>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</si>
  <si>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</si>
  <si>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</si>
  <si>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</si>
  <si>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</si>
  <si>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</si>
  <si>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</si>
  <si>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</si>
  <si>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</si>
  <si>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</si>
  <si>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</si>
  <si>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</si>
  <si>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</si>
  <si>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</si>
  <si>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</si>
  <si>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</si>
  <si>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</si>
  <si>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</si>
  <si>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</si>
  <si>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</si>
  <si>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</si>
  <si>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</si>
  <si>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</si>
  <si>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</si>
  <si>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</si>
  <si>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</si>
  <si>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</si>
  <si>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</si>
  <si>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</si>
  <si>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</si>
  <si>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</si>
  <si>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</si>
  <si>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</si>
  <si>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</si>
  <si>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</si>
  <si>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</si>
  <si>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</si>
  <si>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</si>
  <si>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</si>
  <si>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</si>
  <si>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</si>
  <si>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</si>
  <si>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</si>
  <si>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</si>
  <si>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</si>
  <si>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</si>
  <si>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</si>
  <si>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</si>
  <si>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</si>
  <si>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</si>
  <si>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</si>
  <si>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</si>
  <si>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</si>
  <si>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</si>
  <si>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</si>
  <si>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</si>
  <si>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</si>
  <si>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</si>
  <si>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</si>
  <si>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</si>
  <si>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</si>
  <si>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</si>
  <si>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</si>
  <si>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</si>
  <si>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</si>
  <si>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</si>
  <si>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</si>
  <si>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</si>
  <si>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</si>
  <si>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</si>
  <si>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</si>
  <si>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</si>
  <si>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</si>
  <si>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</si>
  <si>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</si>
  <si>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</si>
  <si>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</si>
  <si>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</si>
  <si>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</si>
  <si>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</si>
  <si>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</si>
  <si>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</si>
  <si>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</si>
  <si>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</si>
  <si>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</si>
  <si>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</si>
  <si>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</si>
  <si>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</si>
  <si>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</si>
  <si>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</si>
  <si>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</si>
  <si>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</si>
  <si>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</si>
  <si>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</si>
  <si>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</si>
  <si>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</si>
  <si>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</si>
  <si>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</si>
  <si>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</si>
  <si>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</si>
  <si>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</si>
  <si>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</si>
  <si>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</si>
  <si>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</si>
  <si>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</si>
  <si>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</si>
  <si>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</si>
  <si>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</si>
  <si>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</si>
  <si>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</si>
  <si>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</si>
  <si>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</si>
  <si>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</si>
  <si>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</si>
  <si>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</si>
  <si>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</si>
  <si>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</si>
  <si>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</si>
  <si>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</si>
  <si>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</si>
  <si>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</si>
  <si>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</si>
  <si>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</si>
  <si>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</si>
  <si>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</si>
  <si>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</si>
  <si>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</si>
  <si>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</si>
  <si>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</si>
  <si>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</si>
  <si>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</si>
  <si>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</si>
  <si>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</si>
  <si>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</si>
  <si>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</si>
  <si>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</si>
  <si>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</si>
  <si>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</si>
  <si>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</si>
  <si>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</si>
  <si>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</si>
  <si>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</si>
  <si>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</si>
  <si>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</si>
  <si>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</si>
  <si>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</si>
  <si>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</si>
  <si>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</si>
  <si>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</si>
  <si>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</si>
  <si>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</si>
  <si>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</si>
  <si>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</si>
  <si>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</si>
  <si>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</si>
  <si>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</si>
  <si>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</si>
  <si>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</si>
  <si>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</si>
  <si>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</si>
  <si>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</si>
  <si>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</si>
  <si>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</si>
  <si>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</si>
  <si>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</si>
  <si>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</si>
  <si>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</si>
  <si>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</si>
  <si>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</si>
  <si>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</si>
  <si>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</si>
  <si>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</si>
  <si>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</si>
  <si>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</si>
  <si>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</si>
  <si>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</si>
  <si>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</si>
  <si>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</si>
  <si>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</si>
  <si>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</si>
  <si>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</si>
  <si>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</si>
  <si>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</si>
  <si>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</si>
  <si>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</si>
  <si>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</si>
  <si>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</si>
  <si>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</si>
  <si>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</si>
  <si>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</si>
  <si>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</si>
  <si>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</si>
  <si>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</si>
  <si>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</si>
  <si>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</si>
  <si>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</si>
  <si>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</si>
  <si>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</si>
  <si>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</si>
  <si>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</si>
  <si>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</si>
  <si>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</si>
  <si>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</si>
  <si>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</si>
  <si>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</si>
  <si>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</si>
  <si>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</si>
  <si>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</si>
  <si>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</si>
  <si>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</si>
  <si>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</si>
  <si>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</si>
  <si>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</si>
  <si>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</si>
  <si>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</si>
  <si>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</si>
  <si>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</si>
  <si>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</si>
  <si>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</si>
  <si>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</si>
  <si>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</si>
  <si>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</si>
  <si>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</si>
  <si>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</si>
  <si>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</si>
  <si>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</si>
  <si>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</si>
  <si>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</si>
  <si>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</si>
  <si>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</si>
  <si>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</si>
  <si>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</si>
  <si>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</si>
  <si>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</si>
  <si>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</si>
  <si>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</si>
  <si>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</si>
  <si>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</si>
  <si>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</si>
  <si>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</si>
  <si>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</si>
  <si>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</si>
  <si>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</si>
  <si>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</si>
  <si>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</si>
  <si>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</si>
  <si>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</si>
  <si>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</si>
  <si>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</si>
  <si>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</si>
  <si>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</si>
  <si>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</si>
  <si>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</si>
  <si>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</si>
  <si>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</si>
  <si>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</si>
  <si>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</si>
  <si>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</si>
  <si>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</si>
  <si>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</si>
  <si>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</si>
  <si>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</si>
  <si>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</si>
  <si>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</si>
  <si>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</si>
  <si>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</si>
  <si>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</si>
  <si>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</si>
  <si>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</si>
  <si>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</si>
  <si>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</si>
  <si>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</si>
  <si>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</si>
  <si>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</si>
  <si>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</si>
  <si>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</si>
  <si>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</si>
  <si>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</si>
  <si>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</si>
  <si>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</si>
  <si>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</si>
  <si>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</si>
  <si>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</si>
  <si>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</si>
  <si>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</si>
  <si>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</si>
  <si>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</si>
  <si>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</si>
  <si>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</si>
  <si>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</si>
  <si>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</si>
  <si>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</si>
  <si>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</si>
  <si>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</si>
  <si>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</si>
  <si>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</si>
  <si>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</si>
  <si>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</si>
  <si>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</si>
  <si>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</si>
  <si>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</si>
  <si>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</si>
  <si>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</si>
  <si>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</si>
  <si>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</si>
  <si>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</si>
  <si>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</si>
  <si>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</si>
  <si>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</si>
  <si>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</si>
  <si>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</si>
  <si>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</si>
  <si>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</si>
  <si>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</si>
  <si>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</si>
  <si>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</si>
  <si>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</si>
  <si>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</si>
  <si>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</si>
  <si>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</si>
  <si>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</si>
  <si>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</si>
  <si>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</si>
  <si>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</si>
  <si>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</si>
  <si>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</si>
  <si>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</si>
  <si>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</si>
  <si>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</si>
  <si>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</si>
  <si>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</si>
  <si>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</si>
  <si>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</si>
  <si>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</si>
  <si>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</si>
  <si>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</si>
  <si>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</si>
  <si>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</si>
  <si>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</si>
  <si>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</si>
  <si>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</si>
  <si>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</si>
  <si>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</si>
  <si>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</si>
  <si>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</si>
  <si>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</si>
  <si>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</si>
  <si>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</si>
  <si>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</si>
  <si>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</si>
  <si>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</si>
  <si>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</si>
  <si>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</si>
  <si>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</si>
  <si>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</si>
  <si>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</si>
  <si>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</si>
  <si>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</si>
  <si>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</si>
  <si>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</si>
  <si>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</si>
  <si>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</si>
  <si>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</si>
  <si>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</si>
  <si>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</si>
  <si>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</si>
  <si>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</si>
  <si>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</si>
  <si>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</si>
  <si>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</si>
  <si>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</si>
  <si>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</si>
  <si>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</si>
  <si>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</si>
  <si>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</si>
  <si>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</si>
  <si>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</si>
  <si>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</si>
  <si>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</si>
  <si>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</si>
  <si>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</si>
  <si>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</si>
  <si>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</si>
  <si>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</si>
  <si>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</si>
  <si>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</si>
  <si>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</si>
  <si>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</si>
  <si>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</si>
  <si>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</si>
  <si>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</si>
  <si>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</si>
  <si>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</si>
  <si>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</si>
  <si>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</si>
  <si>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</si>
  <si>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</si>
  <si>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</si>
  <si>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</si>
  <si>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</si>
  <si>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</si>
  <si>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</si>
  <si>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</si>
  <si>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</si>
  <si>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</si>
  <si>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</si>
  <si>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</si>
  <si>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</si>
  <si>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</si>
  <si>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</si>
  <si>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</si>
  <si>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</si>
  <si>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</si>
  <si>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</si>
  <si>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</si>
  <si>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</si>
  <si>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</si>
  <si>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</si>
  <si>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</si>
  <si>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</si>
  <si>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</si>
  <si>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</si>
  <si>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</si>
  <si>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</si>
  <si>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</si>
  <si>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</si>
  <si>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</si>
  <si>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</si>
  <si>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</si>
  <si>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</si>
  <si>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</si>
  <si>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</si>
  <si>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</si>
  <si>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</si>
  <si>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</si>
  <si>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</si>
  <si>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</si>
  <si>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</si>
  <si>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</si>
  <si>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</si>
  <si>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</si>
  <si>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</si>
  <si>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</si>
  <si>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</si>
  <si>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</si>
  <si>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</si>
  <si>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</si>
  <si>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</si>
  <si>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</si>
  <si>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</si>
  <si>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</si>
  <si>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</si>
  <si>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</si>
  <si>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</si>
  <si>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</si>
  <si>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</si>
  <si>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</si>
  <si>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</si>
  <si>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</si>
  <si>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</si>
  <si>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</si>
  <si>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</si>
  <si>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</si>
  <si>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</si>
  <si>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</si>
  <si>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</si>
  <si>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</si>
  <si>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</si>
  <si>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</si>
  <si>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</si>
  <si>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</si>
  <si>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</si>
  <si>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</si>
  <si>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</si>
  <si>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</si>
  <si>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</si>
  <si>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</si>
  <si>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</si>
  <si>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</si>
  <si>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</si>
  <si>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</si>
  <si>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</si>
  <si>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</si>
  <si>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</si>
  <si>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</si>
  <si>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</si>
  <si>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</si>
  <si>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</si>
  <si>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</si>
  <si>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</si>
  <si>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</si>
  <si>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</si>
  <si>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</si>
  <si>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</si>
  <si>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</si>
  <si>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</si>
  <si>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</si>
  <si>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</si>
  <si>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</si>
  <si>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</si>
  <si>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</si>
  <si>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</si>
  <si>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</si>
  <si>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</si>
  <si>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</si>
  <si>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</si>
  <si>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</si>
  <si>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</si>
  <si>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</si>
  <si>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</si>
  <si>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</si>
  <si>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</si>
  <si>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</si>
  <si>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</si>
  <si>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</si>
  <si>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</si>
  <si>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</si>
  <si>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</si>
  <si>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</si>
  <si>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</si>
  <si>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</si>
  <si>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</si>
  <si>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</si>
  <si>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</si>
  <si>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</si>
  <si>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</si>
  <si>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</si>
  <si>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</si>
  <si>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</si>
  <si>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</si>
  <si>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</si>
  <si>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</si>
  <si>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</si>
  <si>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</si>
  <si>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</si>
  <si>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</si>
  <si>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</si>
  <si>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</si>
  <si>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</si>
  <si>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</si>
  <si>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</si>
  <si>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</si>
  <si>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</si>
  <si>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</si>
  <si>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</si>
  <si>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</si>
  <si>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</si>
  <si>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</si>
  <si>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</si>
  <si>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</si>
  <si>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</si>
  <si>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</si>
  <si>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</si>
  <si>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</si>
  <si>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</si>
  <si>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</si>
  <si>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</si>
  <si>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</si>
  <si>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</si>
  <si>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</si>
  <si>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</si>
  <si>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</si>
  <si>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</si>
  <si>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</si>
  <si>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</si>
  <si>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</si>
  <si>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</si>
  <si>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</si>
  <si>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</si>
  <si>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</si>
  <si>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</si>
  <si>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</si>
  <si>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</si>
  <si>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</si>
  <si>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</si>
  <si>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</si>
  <si>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</si>
  <si>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</si>
  <si>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</si>
  <si>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</si>
  <si>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</si>
  <si>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</si>
  <si>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</si>
  <si>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</si>
  <si>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</si>
  <si>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</si>
  <si>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</si>
  <si>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</si>
  <si>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</si>
  <si>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</si>
  <si>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</si>
  <si>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</si>
  <si>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</si>
  <si>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</si>
  <si>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</si>
  <si>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</si>
  <si>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</si>
  <si>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</si>
  <si>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</si>
  <si>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</si>
  <si>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</si>
  <si>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</si>
  <si>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</si>
  <si>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</si>
  <si>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</si>
  <si>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</si>
  <si>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</si>
  <si>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</si>
  <si>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</si>
  <si>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</si>
  <si>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</si>
  <si>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</si>
  <si>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</si>
  <si>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</si>
  <si>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</si>
  <si>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</si>
  <si>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</si>
  <si>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</si>
  <si>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</si>
  <si>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</si>
  <si>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</si>
  <si>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</si>
  <si>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</si>
  <si>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</si>
  <si>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</si>
  <si>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</si>
  <si>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</si>
  <si>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</si>
  <si>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</si>
  <si>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</si>
  <si>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</si>
  <si>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</si>
  <si>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</si>
  <si>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</si>
  <si>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</si>
  <si>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</si>
  <si>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</si>
  <si>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</si>
  <si>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</si>
  <si>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</si>
  <si>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</si>
  <si>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</si>
  <si>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</si>
  <si>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</si>
  <si>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</si>
  <si>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</si>
  <si>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</si>
  <si>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</si>
  <si>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</si>
  <si>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</si>
  <si>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</si>
  <si>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</si>
  <si>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</si>
  <si>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</si>
  <si>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</si>
  <si>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</si>
  <si>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</si>
  <si>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</si>
  <si>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</si>
  <si>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</si>
  <si>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</si>
  <si>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</si>
  <si>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</si>
  <si>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</si>
  <si>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</si>
  <si>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</si>
  <si>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</si>
  <si>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</si>
  <si>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</si>
  <si>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</si>
  <si>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</si>
  <si>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</si>
  <si>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</si>
  <si>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</si>
  <si>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</si>
  <si>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</si>
  <si>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</si>
  <si>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</si>
  <si>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</si>
  <si>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</si>
  <si>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</si>
  <si>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</si>
  <si>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</si>
  <si>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</si>
  <si>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</si>
  <si>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</si>
  <si>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</si>
  <si>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</si>
  <si>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</si>
  <si>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</si>
  <si>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</si>
  <si>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</si>
  <si>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</si>
  <si>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</si>
  <si>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</si>
  <si>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</si>
  <si>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</si>
  <si>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</si>
  <si>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</si>
  <si>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</si>
  <si>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</si>
  <si>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</si>
  <si>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</si>
  <si>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</si>
  <si>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</si>
  <si>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</si>
  <si>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</si>
  <si>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</si>
  <si>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</si>
  <si>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</si>
  <si>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</si>
  <si>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</si>
  <si>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</si>
  <si>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</si>
  <si>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</si>
  <si>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</si>
  <si>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</si>
  <si>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</si>
  <si>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</si>
  <si>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</si>
  <si>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</si>
  <si>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</si>
  <si>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</si>
  <si>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</si>
  <si>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</si>
  <si>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</si>
  <si>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</si>
  <si>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</si>
  <si>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</si>
  <si>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</si>
  <si>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</si>
  <si>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</si>
  <si>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</si>
  <si>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</si>
  <si>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</si>
  <si>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</si>
  <si>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</si>
  <si>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</si>
  <si>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</si>
  <si>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</si>
  <si>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</si>
  <si>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</si>
  <si>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</si>
  <si>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</si>
  <si>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</si>
  <si>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</si>
  <si>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</si>
  <si>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</si>
  <si>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</si>
  <si>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</si>
  <si>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</si>
  <si>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</si>
  <si>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</si>
  <si>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</si>
  <si>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</si>
  <si>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</si>
  <si>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</si>
  <si>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</si>
  <si>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</si>
  <si>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</si>
  <si>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</si>
  <si>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</si>
  <si>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</si>
  <si>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</si>
  <si>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</si>
  <si>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</si>
  <si>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</si>
  <si>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</si>
  <si>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</si>
  <si>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</si>
  <si>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</si>
  <si>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</si>
  <si>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</si>
  <si>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</si>
  <si>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</si>
  <si>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</si>
  <si>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</si>
  <si>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</si>
  <si>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</si>
  <si>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</si>
  <si>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</si>
  <si>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</si>
  <si>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</si>
  <si>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</si>
  <si>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</si>
  <si>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</si>
  <si>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</si>
  <si>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</si>
  <si>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</si>
  <si>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</si>
  <si>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</si>
  <si>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</si>
  <si>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</si>
  <si>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</si>
  <si>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</si>
  <si>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</si>
  <si>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</si>
  <si>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</si>
  <si>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</si>
  <si>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</si>
  <si>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</si>
  <si>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</si>
  <si>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</si>
  <si>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</si>
  <si>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</si>
  <si>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</si>
  <si>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</si>
  <si>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</si>
  <si>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</si>
  <si>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</si>
  <si>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</si>
  <si>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</si>
  <si>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</si>
  <si>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</si>
  <si>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</si>
  <si>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</si>
  <si>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</si>
  <si>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</si>
  <si>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</si>
  <si>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</si>
  <si>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</si>
  <si>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</si>
  <si>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</si>
  <si>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</si>
  <si>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</si>
  <si>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</si>
  <si>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</si>
  <si>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</si>
  <si>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</si>
  <si>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</si>
  <si>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</si>
  <si>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</si>
  <si>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</si>
  <si>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</si>
  <si>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</si>
  <si>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</si>
  <si>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</si>
  <si>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</si>
  <si>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</si>
  <si>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</si>
  <si>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</si>
  <si>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</si>
  <si>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</si>
  <si>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</si>
  <si>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</si>
  <si>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</si>
  <si>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</si>
  <si>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</si>
  <si>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</si>
  <si>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</si>
  <si>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</si>
  <si>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</si>
  <si>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</si>
  <si>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</si>
  <si>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</si>
  <si>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</si>
  <si>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</si>
  <si>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</si>
  <si>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</si>
  <si>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</si>
  <si>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</si>
  <si>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</si>
  <si>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</si>
  <si>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</si>
  <si>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</si>
  <si>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</si>
  <si>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</si>
  <si>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</si>
  <si>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</si>
  <si>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</si>
  <si>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</si>
  <si>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</si>
  <si>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</si>
  <si>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</si>
  <si>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</si>
  <si>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</si>
  <si>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</si>
  <si>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</si>
  <si>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</si>
  <si>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</si>
  <si>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</si>
  <si>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</si>
  <si>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</si>
  <si>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</si>
  <si>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</si>
  <si>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</si>
  <si>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</si>
  <si>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</si>
  <si>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</si>
  <si>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</si>
  <si>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</si>
  <si>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</si>
  <si>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</si>
  <si>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</si>
  <si>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</si>
  <si>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</si>
  <si>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</si>
  <si>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</si>
  <si>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</si>
  <si>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</si>
  <si>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</si>
  <si>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</si>
  <si>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</si>
  <si>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</si>
  <si>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</si>
  <si>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</si>
  <si>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</si>
  <si>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</si>
  <si>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</si>
  <si>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</si>
  <si>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</si>
  <si>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</si>
  <si>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</si>
  <si>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</si>
  <si>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</si>
  <si>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</si>
  <si>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</si>
  <si>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</si>
  <si>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</si>
  <si>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</si>
  <si>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</si>
  <si>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</si>
  <si>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</si>
  <si>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</si>
  <si>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</si>
  <si>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</si>
  <si>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</si>
  <si>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</si>
  <si>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</si>
  <si>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</si>
  <si>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</si>
  <si>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</si>
  <si>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</si>
  <si>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</si>
  <si>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</si>
  <si>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</si>
  <si>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</si>
  <si>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</si>
  <si>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</si>
  <si>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</si>
  <si>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</si>
  <si>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</si>
  <si>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</si>
  <si>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</si>
  <si>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</si>
  <si>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</si>
  <si>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</si>
  <si>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</si>
  <si>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</si>
  <si>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</si>
  <si>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</si>
  <si>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</si>
  <si>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</si>
  <si>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</si>
  <si>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</si>
  <si>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</si>
  <si>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</si>
  <si>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</si>
  <si>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</si>
  <si>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</si>
  <si>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</si>
  <si>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</si>
  <si>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</si>
  <si>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</si>
  <si>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</si>
  <si>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</si>
  <si>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</si>
  <si>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</si>
  <si>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</si>
  <si>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</si>
  <si>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</si>
  <si>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</si>
  <si>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</si>
  <si>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</si>
  <si>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</si>
  <si>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</si>
  <si>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</si>
  <si>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</si>
  <si>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</si>
  <si>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</si>
  <si>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</si>
  <si>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</si>
  <si>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</si>
  <si>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</si>
  <si>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</si>
  <si>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</si>
  <si>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</si>
  <si>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</si>
  <si>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</si>
  <si>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</si>
  <si>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</si>
  <si>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</si>
  <si>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</si>
  <si>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</si>
  <si>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</si>
  <si>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</si>
  <si>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</si>
  <si>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</si>
  <si>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</si>
  <si>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</si>
  <si>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</si>
  <si>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</si>
  <si>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</si>
  <si>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</si>
  <si>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</si>
  <si>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</si>
  <si>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</si>
  <si>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</si>
  <si>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</si>
  <si>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</si>
  <si>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</si>
  <si>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</si>
  <si>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</si>
  <si>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</si>
  <si>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</si>
  <si>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</si>
  <si>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</si>
  <si>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</si>
  <si>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</si>
  <si>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</si>
  <si>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</si>
  <si>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</si>
  <si>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</si>
  <si>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</si>
  <si>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</si>
  <si>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</si>
  <si>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</si>
  <si>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</si>
  <si>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</si>
  <si>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</si>
  <si>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</si>
  <si>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</si>
  <si>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</si>
  <si>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</si>
  <si>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</si>
  <si>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</si>
  <si>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</si>
  <si>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</si>
  <si>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</si>
  <si>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</si>
  <si>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</si>
  <si>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</si>
  <si>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</si>
  <si>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</si>
  <si>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</si>
  <si>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</si>
  <si>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</si>
  <si>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</si>
  <si>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</si>
  <si>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</si>
  <si>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</si>
  <si>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</si>
  <si>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</si>
  <si>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</si>
  <si>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</si>
  <si>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</si>
  <si>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</si>
  <si>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</si>
  <si>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</si>
  <si>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</si>
  <si>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</si>
  <si>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</si>
  <si>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</si>
  <si>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</si>
  <si>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</si>
  <si>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</si>
  <si>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</si>
  <si>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</si>
  <si>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</si>
  <si>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</si>
  <si>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</si>
  <si>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</si>
  <si>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</si>
  <si>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</si>
  <si>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</si>
  <si>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</si>
  <si>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</si>
  <si>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</si>
  <si>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</si>
  <si>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</si>
  <si>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</si>
  <si>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</si>
  <si>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</si>
  <si>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</si>
  <si>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</si>
  <si>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</si>
  <si>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</si>
  <si>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</si>
  <si>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</si>
  <si>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</si>
  <si>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</si>
  <si>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</si>
  <si>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</si>
  <si>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</si>
  <si>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</si>
  <si>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</si>
  <si>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</si>
  <si>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</si>
  <si>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</si>
  <si>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</si>
  <si>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</si>
  <si>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</si>
  <si>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</si>
  <si>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</si>
  <si>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</si>
  <si>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</si>
  <si>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</si>
  <si>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</si>
  <si>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</si>
  <si>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</si>
  <si>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</si>
  <si>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</si>
  <si>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</si>
  <si>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</si>
  <si>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</si>
  <si>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</si>
  <si>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</si>
  <si>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</si>
  <si>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</si>
  <si>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</si>
  <si>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</si>
  <si>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</si>
  <si>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</si>
  <si>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</si>
  <si>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</si>
  <si>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</si>
  <si>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</si>
  <si>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</si>
  <si>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</si>
  <si>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</si>
  <si>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</si>
  <si>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</si>
  <si>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</si>
  <si>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</si>
  <si>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</si>
  <si>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</si>
  <si>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</si>
  <si>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</si>
  <si>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</si>
  <si>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</si>
  <si>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</si>
  <si>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</si>
  <si>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</si>
  <si>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</si>
  <si>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</si>
  <si>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</si>
  <si>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</si>
  <si>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</si>
  <si>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</si>
  <si>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</si>
  <si>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</si>
  <si>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</si>
  <si>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</si>
  <si>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</si>
  <si>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</si>
  <si>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</si>
  <si>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</si>
  <si>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</si>
  <si>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</si>
  <si>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</si>
  <si>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</si>
  <si>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</si>
  <si>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</si>
  <si>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</si>
  <si>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</si>
  <si>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</si>
  <si>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</si>
  <si>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</si>
  <si>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</si>
  <si>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</si>
  <si>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</si>
  <si>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</si>
  <si>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</si>
  <si>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</si>
  <si>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</si>
  <si>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</si>
  <si>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</si>
  <si>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</si>
  <si>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</si>
  <si>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</si>
  <si>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</si>
  <si>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</si>
  <si>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</si>
  <si>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</si>
  <si>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</si>
  <si>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</si>
  <si>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</si>
  <si>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</si>
  <si>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</si>
  <si>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</si>
  <si>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</si>
  <si>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</si>
  <si>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</si>
  <si>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</si>
  <si>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</si>
  <si>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</si>
  <si>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</si>
  <si>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</si>
  <si>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</si>
  <si>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</si>
  <si>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</si>
  <si>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</si>
  <si>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</si>
  <si>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</si>
  <si>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</si>
  <si>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</si>
  <si>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</si>
  <si>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</si>
  <si>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</si>
  <si>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</si>
  <si>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</si>
  <si>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</si>
  <si>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</si>
  <si>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</si>
  <si>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</si>
  <si>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</si>
  <si>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</si>
  <si>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</si>
  <si>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</si>
  <si>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</si>
  <si>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</si>
  <si>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</si>
  <si>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</si>
  <si>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</si>
  <si>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</si>
  <si>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</si>
  <si>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</si>
  <si>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</si>
  <si>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</si>
  <si>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</si>
  <si>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</si>
  <si>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</si>
  <si>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</si>
  <si>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</si>
  <si>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</si>
  <si>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</si>
  <si>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</si>
  <si>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</si>
  <si>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</si>
  <si>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</si>
  <si>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</si>
  <si>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</si>
  <si>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</si>
  <si>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</si>
  <si>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</si>
  <si>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</si>
  <si>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</si>
  <si>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</si>
  <si>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</si>
  <si>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</si>
  <si>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</si>
  <si>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</si>
  <si>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</si>
  <si>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</si>
  <si>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</si>
  <si>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</si>
  <si>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</si>
  <si>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</si>
  <si>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</si>
  <si>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</si>
  <si>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</si>
  <si>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</si>
  <si>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</si>
  <si>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</si>
  <si>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</si>
  <si>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</si>
  <si>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</si>
  <si>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</si>
  <si>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</si>
  <si>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</si>
  <si>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</si>
  <si>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</si>
  <si>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</si>
  <si>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</si>
  <si>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</si>
  <si>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</si>
  <si>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</si>
  <si>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</si>
  <si>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</si>
  <si>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</si>
  <si>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</si>
  <si>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</si>
  <si>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</si>
  <si>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</si>
  <si>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</si>
  <si>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</si>
  <si>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</si>
  <si>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</si>
  <si>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</si>
  <si>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</si>
  <si>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</si>
  <si>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</si>
  <si>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</si>
  <si>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</si>
  <si>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</si>
  <si>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</si>
  <si>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</si>
  <si>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</si>
  <si>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</si>
  <si>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</si>
  <si>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</si>
  <si>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</si>
  <si>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</si>
  <si>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</si>
  <si>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</si>
  <si>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</si>
  <si>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</si>
  <si>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</si>
  <si>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</si>
  <si>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</si>
  <si>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</si>
  <si>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</si>
  <si>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</si>
  <si>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</si>
  <si>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</si>
  <si>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</si>
  <si>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</si>
  <si>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</si>
  <si>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</si>
  <si>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</si>
  <si>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</si>
  <si>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</si>
  <si>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</si>
  <si>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</si>
  <si>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</si>
  <si>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</si>
  <si>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</si>
  <si>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</si>
  <si>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</si>
  <si>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</si>
  <si>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</si>
  <si>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</si>
  <si>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</si>
  <si>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</si>
  <si>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</si>
  <si>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</si>
  <si>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</si>
  <si>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</si>
  <si>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</si>
  <si>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</si>
  <si>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</si>
  <si>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</si>
  <si>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</si>
  <si>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</si>
  <si>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</si>
  <si>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</si>
  <si>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</si>
  <si>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</si>
  <si>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</si>
  <si>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</si>
  <si>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</si>
  <si>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</si>
  <si>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</si>
  <si>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</si>
  <si>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</si>
  <si>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</si>
  <si>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</si>
  <si>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</si>
  <si>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</si>
  <si>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</si>
  <si>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</si>
  <si>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</si>
  <si>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</si>
  <si>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</si>
  <si>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</si>
  <si>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</si>
  <si>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</si>
  <si>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</si>
  <si>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</si>
  <si>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</si>
  <si>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</si>
  <si>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</si>
  <si>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</si>
  <si>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</si>
  <si>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</si>
  <si>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</si>
  <si>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</si>
  <si>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</si>
  <si>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</si>
  <si>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</si>
  <si>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</si>
  <si>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</si>
  <si>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</si>
  <si>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</si>
  <si>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</si>
  <si>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</si>
  <si>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</si>
  <si>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</si>
  <si>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</si>
  <si>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</si>
  <si>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</si>
  <si>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</si>
  <si>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</si>
  <si>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</si>
  <si>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</si>
  <si>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</si>
  <si>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</si>
  <si>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</si>
  <si>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</si>
  <si>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</si>
  <si>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</si>
  <si>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</si>
  <si>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</si>
  <si>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</si>
  <si>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</si>
  <si>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</si>
  <si>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</si>
  <si>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</si>
  <si>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</si>
  <si>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</si>
  <si>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</si>
  <si>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</si>
  <si>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</si>
  <si>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</si>
  <si>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</si>
  <si>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</si>
  <si>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</si>
  <si>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</si>
  <si>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</si>
  <si>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</si>
  <si>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</si>
  <si>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</si>
  <si>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</si>
  <si>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</si>
  <si>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</si>
  <si>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</si>
  <si>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</si>
  <si>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</si>
  <si>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</si>
  <si>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</si>
  <si>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</si>
  <si>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</si>
  <si>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</si>
  <si>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</si>
  <si>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</si>
  <si>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</si>
  <si>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</si>
  <si>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</si>
  <si>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</si>
  <si>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</si>
  <si>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</si>
  <si>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</si>
  <si>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</si>
  <si>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</si>
  <si>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</si>
  <si>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</si>
  <si>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</si>
  <si>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</si>
  <si>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</si>
  <si>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</si>
  <si>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</si>
  <si>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</si>
  <si>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</si>
  <si>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</si>
  <si>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</si>
  <si>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</si>
  <si>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</si>
  <si>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</si>
  <si>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</si>
  <si>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</si>
  <si>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</si>
  <si>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</si>
  <si>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</si>
  <si>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</si>
  <si>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</si>
  <si>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</si>
  <si>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</si>
  <si>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</si>
  <si>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</si>
  <si>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</si>
  <si>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</si>
  <si>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</si>
  <si>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</si>
  <si>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</si>
  <si>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</si>
  <si>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</si>
  <si>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</si>
  <si>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</si>
  <si>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</si>
  <si>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</si>
  <si>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</si>
  <si>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</si>
  <si>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</si>
  <si>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</si>
  <si>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</si>
  <si>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</si>
  <si>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</si>
  <si>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</si>
  <si>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</si>
  <si>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</si>
  <si>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</si>
  <si>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</si>
  <si>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</si>
  <si>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</si>
  <si>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</si>
  <si>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</si>
  <si>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</si>
  <si>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</si>
  <si>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</si>
  <si>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</si>
  <si>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</si>
  <si>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</si>
  <si>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</si>
  <si>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</si>
  <si>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</si>
  <si>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</si>
  <si>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</si>
  <si>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</si>
  <si>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</si>
  <si>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</si>
  <si>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</si>
  <si>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</si>
  <si>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</si>
  <si>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</si>
  <si>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</si>
  <si>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</si>
  <si>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</si>
  <si>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</si>
  <si>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</si>
  <si>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</si>
  <si>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</si>
  <si>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</si>
  <si>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</si>
  <si>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</si>
  <si>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</si>
  <si>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</si>
  <si>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</si>
  <si>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</si>
  <si>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</si>
  <si>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</si>
  <si>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</si>
  <si>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</si>
  <si>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</si>
  <si>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</si>
  <si>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</si>
  <si>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</si>
  <si>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</si>
  <si>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</si>
  <si>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</si>
  <si>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</si>
  <si>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</si>
  <si>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</si>
  <si>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</si>
  <si>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</si>
  <si>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</si>
  <si>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</si>
  <si>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</si>
  <si>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</si>
  <si>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</si>
  <si>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</si>
  <si>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</si>
  <si>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</si>
  <si>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</si>
  <si>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</si>
  <si>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</si>
  <si>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</si>
  <si>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</si>
  <si>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</si>
  <si>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</si>
  <si>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</si>
  <si>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</si>
  <si>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</si>
  <si>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</si>
  <si>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</si>
  <si>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</si>
  <si>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</si>
  <si>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</si>
  <si>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</si>
  <si>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</si>
  <si>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</si>
  <si>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</si>
  <si>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</si>
  <si>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</si>
  <si>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</si>
  <si>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</si>
  <si>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</si>
  <si>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</si>
  <si>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</si>
  <si>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</si>
  <si>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</si>
  <si>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</si>
  <si>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</si>
  <si>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</si>
  <si>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</si>
  <si>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</si>
  <si>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</si>
  <si>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</si>
  <si>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</si>
  <si>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</si>
  <si>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</si>
  <si>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</si>
  <si>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</si>
  <si>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</si>
  <si>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</si>
  <si>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</si>
  <si>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</si>
  <si>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</si>
  <si>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</si>
  <si>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</si>
  <si>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</si>
  <si>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</si>
  <si>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</si>
  <si>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</si>
  <si>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</si>
  <si>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</si>
  <si>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</si>
  <si>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</si>
  <si>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</si>
  <si>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</si>
  <si>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</si>
  <si>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</si>
  <si>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</si>
  <si>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</si>
  <si>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</si>
  <si>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</si>
  <si>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</si>
  <si>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</si>
  <si>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</si>
  <si>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</si>
  <si>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</si>
  <si>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</si>
  <si>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</si>
  <si>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</si>
  <si>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</si>
  <si>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</si>
  <si>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</si>
  <si>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</si>
  <si>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</si>
  <si>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</si>
  <si>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</si>
  <si>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</si>
  <si>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</si>
  <si>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</si>
  <si>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</si>
  <si>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</si>
  <si>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</si>
  <si>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</si>
  <si>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</si>
  <si>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</si>
  <si>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</si>
  <si>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</si>
  <si>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</si>
  <si>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</si>
  <si>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</si>
  <si>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</si>
  <si>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</si>
  <si>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</si>
  <si>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</si>
  <si>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</si>
  <si>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</si>
  <si>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</si>
  <si>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</si>
  <si>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</si>
  <si>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</si>
  <si>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</si>
  <si>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</si>
  <si>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</si>
  <si>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</si>
  <si>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</si>
  <si>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</si>
  <si>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</si>
  <si>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</si>
  <si>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</si>
  <si>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</si>
  <si>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</si>
  <si>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</si>
  <si>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</si>
  <si>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</si>
  <si>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</si>
  <si>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</si>
  <si>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</si>
  <si>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</si>
  <si>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</si>
  <si>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</si>
  <si>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</si>
  <si>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</si>
  <si>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</si>
  <si>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</si>
  <si>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</si>
  <si>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</si>
  <si>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</si>
  <si>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</si>
  <si>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</si>
  <si>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</si>
  <si>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</si>
  <si>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</si>
  <si>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</si>
  <si>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</si>
  <si>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</si>
  <si>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</si>
  <si>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</si>
  <si>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</si>
  <si>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</si>
  <si>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</si>
  <si>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</si>
  <si>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</si>
  <si>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</si>
  <si>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</si>
  <si>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</si>
  <si>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</si>
  <si>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</si>
  <si>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</si>
  <si>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</si>
  <si>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</si>
  <si>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</si>
  <si>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</si>
  <si>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</si>
  <si>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</si>
  <si>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</si>
  <si>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</si>
  <si>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</si>
  <si>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</si>
  <si>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</si>
  <si>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</si>
  <si>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</si>
  <si>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</si>
  <si>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</si>
  <si>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</si>
  <si>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</si>
  <si>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</si>
  <si>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</si>
  <si>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</si>
  <si>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</si>
  <si>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</si>
  <si>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</si>
  <si>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</si>
  <si>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</si>
  <si>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</si>
  <si>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</si>
  <si>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</si>
  <si>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</si>
  <si>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</si>
  <si>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</si>
  <si>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</si>
  <si>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</si>
  <si>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</si>
  <si>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</si>
  <si>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</si>
  <si>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</si>
  <si>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</si>
  <si>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</si>
  <si>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</si>
  <si>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</si>
  <si>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</si>
  <si>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</si>
  <si>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</si>
  <si>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</si>
  <si>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</si>
  <si>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</si>
  <si>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</si>
  <si>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</si>
  <si>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</si>
  <si>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</si>
  <si>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</si>
  <si>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</si>
  <si>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</si>
  <si>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</si>
  <si>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</si>
  <si>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</si>
  <si>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</si>
  <si>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</si>
  <si>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</si>
  <si>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</si>
  <si>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</si>
  <si>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</si>
  <si>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</si>
  <si>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</si>
  <si>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</si>
  <si>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</si>
  <si>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</si>
  <si>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</si>
  <si>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</si>
  <si>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</si>
  <si>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</si>
  <si>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</si>
  <si>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</si>
  <si>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</si>
  <si>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</si>
  <si>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</si>
  <si>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</si>
  <si>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</si>
  <si>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</si>
  <si>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</si>
  <si>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</si>
  <si>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</si>
  <si>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</si>
  <si>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</si>
  <si>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</si>
  <si>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</si>
  <si>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</si>
  <si>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</si>
  <si>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</si>
  <si>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</si>
  <si>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</si>
  <si>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</si>
  <si>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</si>
  <si>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</si>
  <si>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</si>
  <si>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</si>
  <si>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</si>
  <si>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</si>
  <si>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</si>
  <si>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</si>
  <si>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</si>
  <si>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</si>
  <si>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</si>
  <si>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</si>
  <si>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</si>
  <si>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</si>
  <si>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</si>
  <si>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</si>
  <si>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</si>
  <si>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</si>
  <si>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</si>
  <si>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</si>
  <si>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</si>
  <si>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</si>
  <si>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</si>
  <si>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</si>
  <si>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</si>
  <si>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</si>
  <si>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</si>
  <si>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</si>
  <si>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</si>
  <si>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</si>
  <si>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</si>
  <si>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</si>
  <si>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</si>
  <si>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</si>
  <si>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</si>
  <si>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</si>
  <si>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</si>
  <si>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</si>
  <si>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</si>
  <si>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</si>
  <si>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</si>
  <si>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</si>
  <si>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</si>
  <si>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</si>
  <si>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</si>
  <si>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</si>
  <si>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</si>
  <si>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</si>
  <si>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</si>
  <si>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</si>
  <si>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</si>
  <si>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</si>
  <si>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</si>
  <si>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</si>
  <si>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</si>
  <si>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</si>
  <si>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</si>
  <si>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</si>
  <si>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</si>
  <si>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</si>
  <si>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</si>
  <si>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</si>
  <si>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</si>
  <si>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</si>
  <si>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</si>
  <si>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</si>
  <si>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</si>
  <si>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</si>
  <si>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</si>
  <si>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</si>
  <si>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</si>
  <si>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</si>
  <si>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</si>
  <si>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</si>
  <si>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</si>
  <si>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</si>
  <si>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</si>
  <si>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</si>
  <si>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</si>
  <si>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</si>
  <si>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</si>
  <si>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</si>
  <si>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</si>
  <si>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</si>
  <si>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</si>
  <si>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</si>
  <si>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</si>
  <si>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</si>
  <si>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</si>
  <si>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</si>
  <si>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</si>
  <si>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</si>
  <si>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</si>
  <si>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</si>
  <si>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</si>
  <si>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</si>
  <si>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</si>
  <si>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</si>
  <si>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</si>
  <si>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</si>
  <si>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</si>
  <si>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</si>
  <si>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</si>
  <si>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</si>
  <si>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</si>
  <si>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</si>
  <si>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</si>
  <si>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</si>
  <si>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</si>
  <si>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</si>
  <si>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</si>
  <si>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</si>
  <si>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</si>
  <si>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</si>
  <si>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</si>
  <si>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</si>
  <si>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</si>
  <si>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</si>
  <si>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</si>
  <si>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</si>
  <si>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</si>
  <si>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</si>
  <si>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</si>
  <si>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</si>
  <si>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</si>
  <si>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</si>
  <si>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</si>
  <si>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</si>
  <si>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</si>
  <si>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</si>
  <si>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</si>
  <si>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</si>
  <si>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</si>
  <si>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</si>
  <si>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</si>
  <si>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</si>
  <si>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</si>
  <si>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</si>
  <si>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</si>
  <si>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</si>
  <si>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</si>
  <si>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</si>
  <si>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</si>
  <si>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</si>
  <si>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</si>
  <si>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</si>
  <si>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</si>
  <si>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</si>
  <si>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</si>
  <si>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</si>
  <si>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</si>
  <si>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</si>
  <si>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</si>
  <si>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</si>
  <si>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</si>
  <si>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</si>
  <si>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</si>
  <si>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</si>
  <si>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</si>
  <si>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</si>
  <si>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</si>
  <si>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</si>
  <si>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</si>
  <si>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</si>
  <si>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</si>
  <si>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</si>
  <si>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</si>
  <si>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</si>
  <si>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</si>
  <si>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</si>
  <si>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</si>
  <si>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</si>
  <si>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</si>
  <si>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</si>
  <si>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</si>
  <si>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</si>
  <si>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</si>
  <si>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</si>
  <si>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</si>
  <si>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</si>
  <si>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</si>
  <si>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</si>
  <si>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</si>
  <si>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</si>
  <si>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</si>
  <si>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</si>
  <si>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</si>
  <si>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</si>
  <si>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</si>
  <si>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</si>
  <si>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</si>
  <si>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</si>
  <si>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</si>
  <si>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</si>
  <si>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</si>
  <si>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</si>
  <si>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</si>
  <si>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</si>
  <si>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</si>
  <si>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</si>
  <si>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</si>
  <si>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</si>
  <si>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</si>
  <si>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</si>
  <si>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</si>
  <si>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</si>
  <si>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</si>
  <si>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</si>
  <si>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</si>
  <si>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</si>
  <si>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</si>
  <si>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</si>
  <si>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</si>
  <si>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</si>
  <si>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</si>
  <si>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</si>
  <si>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</si>
  <si>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</si>
  <si>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</si>
  <si>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</si>
  <si>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</si>
  <si>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</si>
  <si>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</si>
  <si>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</si>
  <si>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</si>
  <si>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</si>
  <si>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</si>
  <si>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</si>
  <si>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</si>
  <si>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</si>
  <si>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</si>
  <si>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</si>
  <si>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</si>
  <si>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</si>
  <si>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</si>
  <si>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</si>
  <si>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</si>
  <si>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</si>
  <si>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</si>
  <si>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</si>
  <si>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</si>
  <si>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</si>
  <si>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</si>
  <si>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</si>
  <si>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</si>
  <si>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</si>
  <si>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</si>
  <si>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</si>
  <si>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</si>
  <si>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</si>
  <si>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</si>
  <si>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</si>
  <si>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</si>
  <si>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</si>
  <si>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</si>
  <si>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</si>
  <si>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</si>
  <si>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</si>
  <si>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</si>
  <si>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</si>
  <si>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</si>
  <si>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</si>
  <si>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</si>
  <si>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</si>
  <si>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</si>
  <si>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</si>
  <si>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</si>
  <si>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</si>
  <si>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</si>
  <si>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</si>
  <si>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</si>
  <si>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</si>
  <si>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</si>
  <si>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</si>
  <si>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</si>
  <si>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</si>
  <si>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</si>
  <si>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</si>
  <si>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</si>
  <si>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</si>
  <si>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</si>
  <si>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</si>
  <si>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</si>
  <si>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</si>
  <si>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</si>
  <si>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</si>
  <si>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</si>
  <si>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</si>
  <si>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</si>
  <si>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</si>
  <si>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</si>
  <si>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</si>
  <si>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</si>
  <si>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</si>
  <si>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</si>
  <si>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</si>
  <si>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</si>
  <si>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</si>
  <si>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</si>
  <si>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</si>
  <si>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</si>
  <si>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</si>
  <si>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</si>
  <si>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</si>
  <si>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</si>
  <si>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</si>
  <si>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</si>
  <si>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</si>
  <si>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</si>
  <si>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</si>
  <si>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</si>
  <si>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</si>
  <si>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</si>
  <si>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</si>
  <si>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</si>
  <si>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</si>
  <si>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</si>
  <si>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</si>
  <si>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</si>
  <si>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</si>
  <si>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</si>
  <si>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</si>
  <si>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</si>
  <si>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</si>
  <si>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</si>
  <si>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</si>
  <si>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</si>
  <si>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</si>
  <si>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</si>
  <si>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</si>
  <si>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</si>
  <si>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</si>
  <si>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</si>
  <si>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</si>
  <si>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</si>
  <si>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</si>
  <si>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</si>
  <si>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</si>
  <si>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</si>
  <si>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</si>
  <si>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</si>
  <si>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</si>
  <si>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</si>
  <si>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</si>
  <si>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</si>
  <si>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</si>
  <si>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</si>
  <si>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</si>
  <si>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</si>
  <si>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</si>
  <si>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</si>
  <si>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</si>
  <si>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</si>
  <si>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</si>
  <si>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</si>
  <si>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</si>
  <si>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</si>
  <si>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</si>
  <si>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</si>
  <si>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</si>
  <si>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</si>
  <si>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</si>
  <si>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</si>
  <si>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</si>
  <si>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</si>
  <si>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</si>
  <si>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</si>
  <si>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</si>
  <si>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</si>
  <si>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</si>
  <si>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</si>
  <si>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</si>
  <si>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</si>
  <si>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</si>
  <si>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</si>
  <si>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</si>
  <si>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</si>
  <si>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</si>
  <si>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</si>
  <si>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</si>
  <si>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</si>
  <si>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</si>
  <si>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</si>
  <si>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</si>
  <si>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</si>
  <si>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</si>
  <si>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</si>
  <si>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</si>
  <si>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</si>
  <si>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</si>
  <si>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</si>
  <si>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</si>
  <si>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</si>
  <si>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</si>
  <si>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</si>
  <si>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</si>
  <si>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</si>
  <si>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</si>
  <si>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</si>
  <si>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</si>
  <si>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</si>
  <si>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</si>
  <si>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</si>
  <si>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</si>
  <si>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</si>
  <si>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</si>
  <si>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</si>
  <si>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</si>
  <si>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</si>
  <si>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</si>
  <si>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</si>
  <si>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</si>
  <si>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</si>
  <si>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</si>
  <si>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</si>
  <si>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</si>
  <si>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</si>
  <si>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</si>
  <si>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</si>
  <si>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</si>
  <si>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</si>
  <si>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</si>
  <si>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</si>
  <si>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</si>
  <si>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</si>
  <si>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</si>
  <si>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</si>
  <si>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</si>
  <si>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</si>
  <si>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</si>
  <si>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</si>
  <si>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</si>
  <si>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</si>
  <si>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</si>
  <si>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</si>
  <si>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</si>
  <si>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</si>
  <si>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</si>
  <si>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</si>
  <si>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</si>
  <si>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</si>
  <si>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</si>
  <si>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</si>
  <si>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</si>
  <si>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</si>
  <si>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</si>
  <si>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</si>
  <si>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</si>
  <si>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</si>
  <si>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</si>
  <si>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</si>
  <si>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</si>
  <si>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</si>
  <si>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</si>
  <si>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</si>
  <si>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</si>
  <si>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</si>
  <si>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</si>
  <si>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</si>
  <si>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</si>
  <si>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</si>
  <si>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</si>
  <si>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</si>
  <si>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</si>
  <si>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</si>
  <si>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</si>
  <si>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</si>
  <si>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</si>
  <si>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</si>
  <si>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</si>
  <si>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</si>
  <si>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</si>
  <si>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</si>
  <si>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</si>
  <si>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</si>
  <si>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</si>
  <si>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</si>
  <si>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</si>
  <si>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</si>
  <si>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</si>
  <si>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</si>
  <si>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</si>
  <si>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</si>
  <si>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</si>
  <si>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</si>
  <si>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</si>
  <si>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</si>
  <si>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</si>
  <si>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</si>
  <si>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</si>
  <si>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</si>
  <si>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</si>
  <si>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</si>
  <si>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</si>
  <si>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</si>
  <si>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</si>
  <si>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</si>
  <si>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</si>
  <si>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</si>
  <si>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</si>
  <si>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</si>
  <si>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</si>
  <si>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</si>
  <si>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</si>
  <si>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</si>
  <si>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</si>
  <si>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</si>
  <si>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</si>
  <si>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</si>
  <si>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</si>
  <si>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</si>
  <si>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</si>
  <si>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</si>
  <si>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</si>
  <si>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</si>
  <si>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</si>
  <si>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</si>
  <si>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</si>
  <si>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</si>
  <si>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</si>
  <si>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</si>
  <si>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</si>
  <si>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</si>
  <si>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</si>
  <si>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</si>
  <si>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</si>
  <si>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</si>
  <si>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</si>
  <si>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</si>
  <si>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</si>
  <si>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</si>
  <si>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</si>
  <si>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</si>
  <si>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</si>
  <si>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</si>
  <si>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</si>
  <si>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</si>
  <si>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</si>
  <si>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</si>
  <si>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</si>
  <si>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</si>
  <si>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</si>
  <si>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</si>
  <si>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</si>
  <si>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</si>
  <si>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</si>
  <si>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</si>
  <si>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</si>
  <si>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</si>
  <si>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</si>
  <si>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</si>
  <si>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</si>
  <si>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</si>
  <si>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</si>
  <si>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</si>
  <si>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</si>
  <si>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</si>
  <si>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</si>
  <si>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</si>
  <si>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</si>
  <si>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</si>
  <si>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</si>
  <si>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</si>
  <si>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</si>
  <si>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</si>
  <si>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</si>
  <si>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</si>
  <si>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</si>
  <si>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</si>
  <si>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</si>
  <si>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</si>
  <si>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</si>
  <si>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</si>
  <si>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</si>
  <si>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</si>
  <si>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</si>
  <si>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</si>
  <si>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</si>
  <si>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</si>
  <si>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</si>
  <si>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</si>
  <si>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</si>
  <si>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</si>
  <si>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</si>
  <si>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</si>
  <si>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</si>
  <si>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</si>
  <si>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</si>
  <si>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</si>
  <si>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</si>
  <si>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</si>
  <si>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</si>
  <si>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</si>
  <si>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</si>
  <si>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</si>
  <si>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</si>
  <si>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</si>
  <si>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</si>
  <si>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</si>
  <si>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</si>
  <si>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</si>
  <si>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</si>
  <si>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</si>
  <si>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</si>
  <si>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</si>
  <si>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</si>
  <si>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</si>
  <si>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</si>
  <si>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</si>
  <si>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</si>
  <si>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</si>
  <si>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</si>
  <si>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</si>
  <si>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</si>
  <si>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</si>
  <si>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</si>
  <si>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</si>
  <si>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</si>
  <si>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</si>
  <si>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</si>
  <si>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</si>
  <si>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</si>
  <si>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</si>
  <si>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</si>
  <si>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</si>
  <si>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</si>
  <si>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</si>
  <si>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</si>
  <si>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</si>
  <si>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</si>
  <si>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</si>
  <si>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</si>
  <si>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</si>
  <si>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</si>
  <si>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</si>
  <si>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</si>
  <si>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</si>
  <si>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</si>
  <si>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</si>
  <si>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</si>
  <si>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</si>
  <si>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</si>
  <si>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</si>
  <si>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</si>
  <si>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</si>
  <si>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</si>
  <si>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</si>
  <si>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</si>
  <si>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</si>
  <si>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</si>
  <si>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</si>
  <si>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</si>
  <si>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</si>
  <si>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</si>
  <si>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</si>
  <si>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</si>
  <si>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</si>
  <si>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</si>
  <si>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</si>
  <si>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</si>
  <si>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</si>
  <si>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</si>
  <si>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</si>
  <si>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</si>
  <si>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</si>
  <si>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</si>
  <si>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</si>
  <si>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</si>
  <si>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</si>
  <si>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</si>
  <si>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</si>
  <si>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</si>
  <si>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</si>
  <si>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</si>
  <si>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</si>
  <si>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</si>
  <si>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</si>
  <si>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</si>
  <si>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</si>
  <si>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</si>
  <si>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</si>
  <si>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</si>
  <si>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</si>
  <si>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</si>
  <si>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</si>
  <si>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</si>
  <si>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</si>
  <si>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</si>
  <si>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</si>
  <si>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</si>
  <si>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</si>
  <si>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</si>
  <si>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</si>
  <si>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</si>
  <si>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</si>
  <si>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</si>
  <si>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</si>
  <si>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</si>
  <si>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</si>
  <si>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</si>
  <si>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</si>
  <si>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</si>
  <si>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</si>
  <si>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</si>
  <si>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</si>
  <si>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</si>
  <si>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</si>
  <si>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</si>
  <si>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</si>
  <si>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</si>
  <si>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</si>
  <si>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</si>
  <si>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</si>
  <si>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</si>
  <si>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</si>
  <si>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</si>
  <si>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</si>
  <si>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</si>
  <si>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</si>
  <si>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</si>
  <si>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</si>
  <si>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</si>
  <si>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</si>
  <si>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</si>
  <si>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</si>
  <si>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</si>
  <si>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</si>
  <si>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</si>
  <si>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</si>
  <si>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</si>
  <si>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</si>
  <si>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</si>
  <si>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</si>
  <si>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</si>
  <si>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</si>
  <si>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</si>
  <si>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</si>
  <si>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</si>
  <si>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</si>
  <si>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</si>
  <si>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</si>
  <si>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</si>
  <si>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</si>
  <si>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</si>
  <si>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</si>
  <si>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</si>
  <si>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</si>
  <si>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</si>
  <si>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</si>
  <si>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</si>
  <si>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</si>
  <si>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</si>
  <si>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</si>
  <si>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</si>
  <si>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</si>
  <si>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</si>
  <si>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</si>
  <si>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</si>
  <si>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</si>
  <si>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</si>
  <si>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</si>
  <si>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</si>
  <si>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</si>
  <si>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</si>
  <si>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</si>
  <si>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</si>
  <si>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</si>
  <si>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</si>
  <si>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</si>
  <si>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</si>
  <si>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</si>
  <si>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</si>
  <si>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</si>
  <si>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</si>
  <si>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</si>
  <si>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</si>
  <si>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</si>
  <si>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</si>
  <si>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</si>
  <si>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</si>
  <si>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</si>
  <si>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</si>
  <si>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</si>
  <si>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</si>
  <si>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</si>
  <si>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</si>
  <si>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</si>
  <si>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</si>
  <si>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</si>
  <si>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</si>
  <si>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</si>
  <si>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</si>
  <si>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</si>
  <si>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</si>
  <si>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</si>
  <si>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</si>
  <si>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</si>
  <si>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</si>
  <si>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</si>
  <si>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</si>
  <si>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</si>
  <si>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</si>
  <si>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</si>
  <si>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</si>
  <si>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</si>
  <si>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</si>
  <si>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</si>
  <si>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</si>
  <si>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</si>
  <si>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</si>
  <si>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</si>
  <si>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</si>
  <si>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</si>
  <si>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</si>
  <si>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</si>
  <si>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</si>
  <si>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</si>
  <si>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</si>
  <si>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</si>
  <si>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</si>
  <si>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</si>
  <si>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</si>
  <si>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</si>
  <si>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</si>
  <si>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</si>
  <si>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</si>
  <si>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</si>
  <si>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</si>
  <si>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</si>
  <si>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</si>
  <si>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</si>
  <si>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</si>
  <si>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</si>
  <si>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</si>
  <si>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</si>
  <si>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</si>
  <si>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</si>
  <si>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</si>
  <si>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</si>
  <si>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</si>
  <si>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</si>
  <si>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</si>
  <si>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</si>
  <si>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</si>
  <si>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</si>
  <si>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</si>
  <si>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</si>
  <si>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</si>
  <si>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</si>
  <si>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</si>
  <si>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</si>
  <si>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</si>
  <si>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</si>
  <si>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</si>
  <si>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</si>
  <si>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</si>
  <si>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</si>
  <si>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</si>
  <si>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</si>
  <si>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</si>
  <si>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</si>
  <si>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</si>
  <si>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</si>
  <si>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</si>
  <si>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</si>
  <si>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</si>
  <si>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</si>
  <si>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</si>
  <si>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</si>
  <si>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</si>
  <si>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</si>
  <si>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</si>
  <si>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</si>
  <si>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</si>
  <si>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</si>
  <si>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</si>
  <si>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</si>
  <si>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</si>
  <si>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</si>
  <si>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</si>
  <si>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</si>
  <si>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</si>
  <si>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</si>
  <si>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</si>
  <si>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</si>
  <si>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</si>
  <si>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</si>
  <si>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</si>
  <si>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</si>
  <si>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</si>
  <si>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</si>
  <si>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</si>
  <si>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</si>
  <si>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</si>
  <si>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</si>
  <si>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</si>
  <si>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</si>
  <si>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</si>
  <si>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</si>
  <si>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</si>
  <si>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</si>
  <si>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</si>
  <si>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</si>
  <si>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</si>
  <si>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</si>
  <si>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</si>
  <si>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</si>
  <si>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</si>
  <si>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</si>
  <si>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</si>
  <si>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</si>
  <si>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</si>
  <si>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</si>
  <si>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</si>
  <si>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</si>
  <si>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</si>
  <si>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</si>
  <si>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</si>
  <si>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</si>
  <si>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</si>
  <si>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</si>
  <si>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</si>
  <si>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</si>
  <si>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</si>
  <si>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</si>
  <si>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</si>
  <si>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</si>
  <si>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</si>
  <si>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</si>
  <si>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</si>
  <si>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</si>
  <si>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</si>
  <si>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</si>
  <si>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</si>
  <si>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</si>
  <si>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</si>
  <si>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</si>
  <si>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</si>
  <si>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</si>
  <si>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</si>
  <si>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</si>
  <si>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</si>
  <si>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</si>
  <si>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</si>
  <si>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</si>
  <si>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</si>
  <si>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</si>
  <si>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</si>
  <si>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</si>
  <si>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</si>
  <si>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</si>
  <si>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</si>
  <si>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</si>
  <si>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</si>
  <si>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</si>
  <si>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</si>
  <si>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</si>
  <si>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</si>
  <si>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</si>
  <si>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</si>
  <si>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</si>
  <si>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</si>
  <si>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</si>
  <si>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</si>
  <si>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</si>
  <si>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</si>
  <si>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</si>
  <si>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</si>
  <si>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</si>
  <si>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</si>
  <si>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</si>
  <si>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</si>
  <si>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</si>
  <si>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</si>
  <si>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</si>
  <si>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</si>
  <si>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</si>
  <si>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</si>
  <si>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</si>
  <si>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</si>
  <si>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</si>
  <si>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</si>
  <si>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</si>
  <si>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</si>
  <si>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</si>
  <si>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</si>
  <si>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</si>
  <si>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</si>
  <si>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</si>
  <si>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</si>
  <si>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</si>
  <si>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</si>
  <si>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</si>
  <si>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</si>
  <si>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</si>
  <si>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</si>
  <si>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</si>
  <si>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</si>
  <si>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</si>
  <si>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</si>
  <si>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</si>
  <si>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</si>
  <si>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</si>
  <si>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</si>
  <si>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</si>
  <si>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</si>
  <si>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</si>
  <si>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</si>
  <si>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</si>
  <si>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</si>
  <si>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</si>
  <si>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</si>
  <si>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</si>
  <si>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</si>
  <si>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</si>
  <si>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</si>
  <si>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</si>
  <si>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</si>
  <si>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</si>
  <si>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</si>
  <si>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</si>
  <si>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</si>
  <si>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</si>
  <si>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</si>
  <si>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</si>
  <si>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</si>
  <si>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</si>
  <si>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</si>
  <si>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</si>
  <si>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</si>
  <si>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</si>
  <si>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</si>
  <si>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</si>
  <si>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</si>
  <si>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</si>
  <si>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</si>
  <si>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</si>
  <si>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</si>
  <si>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</si>
  <si>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</si>
  <si>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</si>
  <si>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</si>
  <si>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</si>
  <si>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</si>
  <si>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</si>
  <si>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</si>
  <si>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</si>
  <si>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</si>
  <si>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</si>
  <si>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</si>
  <si>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</si>
  <si>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</si>
  <si>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</si>
  <si>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</si>
  <si>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</si>
  <si>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</si>
  <si>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</si>
  <si>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</si>
  <si>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</si>
  <si>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</si>
  <si>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</si>
  <si>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</si>
  <si>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</si>
  <si>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</si>
  <si>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</si>
  <si>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</si>
  <si>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</si>
  <si>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</si>
  <si>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</si>
  <si>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</si>
  <si>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</si>
  <si>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</si>
  <si>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</si>
  <si>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</si>
  <si>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</si>
  <si>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</si>
  <si>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</si>
  <si>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</si>
  <si>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</si>
  <si>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</si>
  <si>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</si>
  <si>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</si>
  <si>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</si>
  <si>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</si>
  <si>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</si>
  <si>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</si>
  <si>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</si>
  <si>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</si>
  <si>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</si>
  <si>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</si>
  <si>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</si>
  <si>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</si>
  <si>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</si>
  <si>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</si>
  <si>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</si>
  <si>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</si>
  <si>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</si>
  <si>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</si>
  <si>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</si>
  <si>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</si>
  <si>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</si>
  <si>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</si>
  <si>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</si>
  <si>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</si>
  <si>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</si>
  <si>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</si>
  <si>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</si>
  <si>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</si>
  <si>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</si>
  <si>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</si>
  <si>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</si>
  <si>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</si>
  <si>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</si>
  <si>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</si>
  <si>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</si>
  <si>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</si>
  <si>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</si>
  <si>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</si>
  <si>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</si>
  <si>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</si>
  <si>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</si>
  <si>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</si>
  <si>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</si>
  <si>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</si>
  <si>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</si>
  <si>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</si>
  <si>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</si>
  <si>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</si>
  <si>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</si>
  <si>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</si>
  <si>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</si>
  <si>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</si>
  <si>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</si>
  <si>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</si>
  <si>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</si>
  <si>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</si>
  <si>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</si>
  <si>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</si>
  <si>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</si>
  <si>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</si>
  <si>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</si>
  <si>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</si>
  <si>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</si>
  <si>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</si>
  <si>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</si>
  <si>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</si>
  <si>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</si>
  <si>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</si>
  <si>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</si>
  <si>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</si>
  <si>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</si>
  <si>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</si>
  <si>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</si>
  <si>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</si>
  <si>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</si>
  <si>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</si>
  <si>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</si>
  <si>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</si>
  <si>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</si>
  <si>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</si>
  <si>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</si>
  <si>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</si>
  <si>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</si>
  <si>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</si>
  <si>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</si>
  <si>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</si>
  <si>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</si>
  <si>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</si>
  <si>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</si>
  <si>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</si>
  <si>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</si>
  <si>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</si>
  <si>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</si>
  <si>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</si>
  <si>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</si>
  <si>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</si>
  <si>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</si>
  <si>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</si>
  <si>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</si>
  <si>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</si>
  <si>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</si>
  <si>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</si>
  <si>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</si>
  <si>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</si>
  <si>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</si>
  <si>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</si>
  <si>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</si>
  <si>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</si>
  <si>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</si>
  <si>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</si>
  <si>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</si>
  <si>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</si>
  <si>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</si>
  <si>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</si>
  <si>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</si>
  <si>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</si>
  <si>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</si>
  <si>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</si>
  <si>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</si>
  <si>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</si>
  <si>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</si>
  <si>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</si>
  <si>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</si>
  <si>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</si>
  <si>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</si>
  <si>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</si>
  <si>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</si>
  <si>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</si>
  <si>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</si>
  <si>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</si>
  <si>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</si>
  <si>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</si>
  <si>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</si>
  <si>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</si>
  <si>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</si>
  <si>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</si>
  <si>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</si>
  <si>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</si>
  <si>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</si>
  <si>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</si>
  <si>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</si>
  <si>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</si>
  <si>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</si>
  <si>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</si>
  <si>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</si>
  <si>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</si>
  <si>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</si>
  <si>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</si>
  <si>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</si>
  <si>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</si>
  <si>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</si>
  <si>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</si>
  <si>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</si>
  <si>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</si>
  <si>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</si>
  <si>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</si>
  <si>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</si>
  <si>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</si>
  <si>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</si>
  <si>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</si>
  <si>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</si>
  <si>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</si>
  <si>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</si>
  <si>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</si>
  <si>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</si>
  <si>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</si>
  <si>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</si>
  <si>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</si>
  <si>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</si>
  <si>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</si>
  <si>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</si>
  <si>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</si>
  <si>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</si>
  <si>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</si>
  <si>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</si>
  <si>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</si>
  <si>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</si>
  <si>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</si>
  <si>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</si>
  <si>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</si>
  <si>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</si>
  <si>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</si>
  <si>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</si>
  <si>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</si>
  <si>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</si>
  <si>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</si>
  <si>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</si>
  <si>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</si>
  <si>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</si>
  <si>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</si>
  <si>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</si>
  <si>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</si>
  <si>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</si>
  <si>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</si>
  <si>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</si>
  <si>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</si>
  <si>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</si>
  <si>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</si>
  <si>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</si>
  <si>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</si>
  <si>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</si>
  <si>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</si>
  <si>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</si>
  <si>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</si>
  <si>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</si>
  <si>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</si>
  <si>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</si>
  <si>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</si>
  <si>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</si>
  <si>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</si>
  <si>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</si>
  <si>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</si>
  <si>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</si>
  <si>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</si>
  <si>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</si>
  <si>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</si>
  <si>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</si>
  <si>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</si>
  <si>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</si>
  <si>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</si>
  <si>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</si>
  <si>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</si>
  <si>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</si>
  <si>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</si>
  <si>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</si>
  <si>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</si>
  <si>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</si>
  <si>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</si>
  <si>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</si>
  <si>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</si>
  <si>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</si>
  <si>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</si>
  <si>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</si>
  <si>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</si>
  <si>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</si>
  <si>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</si>
  <si>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</si>
  <si>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</si>
  <si>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</si>
  <si>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</si>
  <si>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</si>
  <si>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</si>
  <si>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</si>
  <si>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</si>
  <si>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</si>
  <si>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</si>
  <si>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</si>
  <si>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</si>
  <si>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</si>
  <si>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</si>
  <si>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</si>
  <si>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</si>
  <si>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</si>
  <si>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</si>
  <si>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</si>
  <si>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</si>
  <si>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</si>
  <si>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</si>
  <si>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</si>
  <si>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</si>
  <si>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</si>
  <si>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</si>
  <si>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</si>
  <si>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</si>
  <si>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</si>
  <si>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</si>
  <si>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</si>
  <si>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</si>
  <si>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</si>
  <si>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</si>
  <si>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</si>
  <si>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</si>
  <si>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</si>
  <si>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</si>
  <si>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</si>
  <si>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</si>
  <si>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</si>
  <si>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</si>
  <si>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</si>
  <si>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</si>
  <si>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</si>
  <si>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</si>
  <si>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</si>
  <si>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</si>
  <si>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</si>
  <si>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</si>
  <si>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</si>
  <si>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</si>
  <si>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</si>
  <si>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</si>
  <si>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</si>
  <si>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</si>
  <si>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</si>
  <si>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</si>
  <si>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</si>
  <si>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</si>
  <si>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</si>
  <si>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</si>
  <si>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</si>
  <si>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</si>
  <si>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</si>
  <si>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</si>
  <si>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</si>
  <si>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</si>
  <si>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</si>
  <si>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</si>
  <si>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</si>
  <si>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</si>
  <si>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</si>
  <si>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</si>
  <si>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</si>
  <si>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</si>
  <si>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</si>
  <si>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</si>
  <si>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</si>
  <si>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</si>
  <si>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</si>
  <si>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</si>
  <si>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</si>
  <si>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</si>
  <si>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</si>
  <si>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</si>
  <si>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</si>
  <si>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</si>
  <si>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</si>
  <si>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</si>
  <si>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</si>
  <si>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</si>
  <si>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</si>
  <si>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</si>
  <si>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</si>
  <si>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</si>
  <si>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</si>
  <si>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</si>
  <si>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</si>
  <si>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</si>
  <si>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</si>
  <si>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</si>
  <si>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</si>
  <si>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</si>
  <si>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</si>
  <si>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</si>
  <si>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</si>
  <si>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</si>
  <si>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</si>
  <si>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</si>
  <si>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</si>
  <si>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</si>
  <si>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</si>
  <si>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</si>
  <si>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</si>
  <si>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</si>
  <si>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</si>
  <si>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</si>
  <si>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</si>
  <si>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</si>
  <si>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</si>
  <si>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</si>
  <si>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</si>
  <si>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</si>
  <si>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</si>
  <si>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</si>
  <si>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</si>
  <si>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</si>
  <si>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</si>
  <si>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</si>
  <si>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</si>
  <si>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</si>
  <si>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</si>
  <si>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</si>
  <si>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</si>
  <si>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</si>
  <si>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</si>
  <si>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</si>
  <si>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</si>
  <si>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</si>
  <si>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</si>
  <si>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</si>
  <si>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</si>
  <si>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</si>
  <si>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</si>
  <si>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</si>
  <si>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</si>
  <si>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</si>
  <si>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</si>
  <si>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</si>
  <si>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</si>
  <si>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</si>
  <si>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</si>
  <si>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</si>
  <si>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</si>
  <si>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</si>
  <si>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</si>
  <si>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</si>
  <si>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</si>
  <si>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</si>
  <si>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</si>
  <si>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</si>
  <si>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</si>
  <si>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</si>
  <si>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</si>
  <si>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</si>
  <si>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</si>
  <si>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</si>
  <si>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</si>
  <si>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</si>
  <si>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</si>
  <si>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</si>
  <si>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</si>
  <si>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</si>
  <si>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</si>
  <si>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</si>
  <si>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</si>
  <si>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</si>
  <si>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</si>
  <si>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</si>
  <si>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</si>
  <si>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</si>
  <si>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</si>
  <si>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</si>
  <si>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</si>
  <si>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</si>
  <si>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</si>
  <si>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</si>
  <si>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</si>
  <si>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</si>
  <si>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</si>
  <si>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</si>
  <si>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</si>
  <si>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</si>
  <si>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</si>
  <si>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</si>
  <si>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</si>
  <si>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</si>
  <si>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</si>
  <si>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</si>
  <si>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</si>
  <si>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</si>
  <si>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</si>
  <si>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</si>
  <si>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</si>
  <si>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</si>
  <si>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</si>
  <si>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</si>
  <si>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</si>
  <si>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</si>
  <si>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</si>
  <si>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</si>
  <si>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</si>
  <si>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</si>
  <si>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</si>
  <si>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</si>
  <si>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</si>
  <si>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</si>
  <si>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</si>
  <si>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</si>
  <si>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</si>
  <si>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</si>
  <si>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</si>
  <si>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</si>
  <si>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</si>
  <si>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</si>
  <si>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</si>
  <si>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</si>
  <si>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</si>
  <si>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</si>
  <si>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</si>
  <si>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</si>
  <si>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</si>
  <si>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</si>
  <si>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</si>
  <si>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</si>
  <si>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</si>
  <si>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</si>
  <si>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</si>
  <si>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</si>
  <si>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</si>
  <si>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</si>
  <si>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</si>
  <si>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</si>
  <si>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</si>
  <si>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</si>
  <si>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</si>
  <si>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</si>
  <si>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</si>
  <si>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</si>
  <si>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</si>
  <si>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</si>
  <si>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</si>
  <si>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</si>
  <si>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</si>
  <si>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</si>
  <si>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</si>
  <si>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</si>
  <si>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</si>
  <si>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</si>
  <si>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</si>
  <si>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</si>
  <si>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</si>
  <si>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</si>
  <si>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</si>
  <si>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</si>
  <si>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</si>
  <si>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</si>
  <si>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</si>
  <si>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</si>
  <si>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</si>
  <si>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</si>
  <si>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</si>
  <si>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</si>
  <si>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</si>
  <si>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</si>
  <si>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</si>
  <si>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</si>
  <si>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</si>
  <si>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</si>
  <si>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</si>
  <si>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</si>
  <si>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</si>
  <si>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</si>
  <si>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</si>
  <si>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</si>
  <si>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</si>
  <si>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</si>
  <si>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</si>
  <si>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</si>
  <si>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</si>
  <si>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</si>
  <si>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</si>
  <si>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</si>
  <si>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</si>
  <si>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</si>
  <si>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</si>
  <si>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</si>
  <si>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</si>
  <si>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</si>
  <si>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</si>
  <si>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</si>
  <si>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</si>
  <si>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</si>
  <si>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</si>
  <si>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</si>
  <si>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</si>
  <si>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</si>
  <si>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</si>
  <si>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</si>
  <si>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</si>
  <si>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</si>
  <si>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</si>
  <si>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</si>
  <si>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</si>
  <si>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</si>
  <si>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</si>
  <si>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</si>
  <si>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</si>
  <si>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</si>
  <si>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</si>
  <si>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</si>
  <si>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</si>
  <si>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</si>
  <si>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</si>
  <si>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</si>
  <si>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</si>
  <si>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</si>
  <si>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</si>
  <si>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</si>
  <si>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</si>
  <si>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</si>
  <si>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</si>
  <si>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</si>
  <si>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</si>
  <si>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</si>
  <si>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</si>
  <si>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</si>
  <si>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</si>
  <si>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</si>
  <si>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</si>
  <si>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</si>
  <si>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</si>
  <si>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</si>
  <si>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</si>
  <si>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</si>
  <si>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</si>
  <si>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</si>
  <si>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</si>
  <si>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</si>
  <si>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</si>
  <si>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</si>
  <si>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</si>
  <si>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</si>
  <si>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</si>
  <si>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</si>
  <si>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</si>
  <si>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</si>
  <si>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</si>
  <si>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</si>
  <si>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</si>
  <si>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</si>
  <si>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</si>
  <si>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</si>
  <si>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</si>
  <si>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</si>
  <si>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</si>
  <si>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</si>
  <si>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</si>
  <si>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</si>
  <si>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</si>
  <si>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</si>
  <si>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</si>
  <si>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</si>
  <si>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</si>
  <si>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</si>
  <si>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</si>
  <si>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</si>
  <si>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</si>
  <si>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</si>
  <si>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</si>
  <si>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</si>
  <si>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</si>
  <si>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</si>
  <si>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</si>
  <si>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</si>
  <si>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</si>
  <si>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</si>
  <si>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</si>
  <si>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</si>
  <si>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</si>
  <si>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</si>
  <si>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</si>
  <si>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</si>
  <si>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</si>
  <si>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</si>
  <si>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</si>
  <si>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</si>
  <si>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</si>
  <si>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</si>
  <si>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</si>
  <si>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</si>
  <si>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</si>
  <si>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</si>
  <si>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</si>
  <si>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</si>
  <si>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</si>
  <si>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</si>
  <si>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</si>
  <si>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</si>
  <si>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</si>
  <si>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</si>
  <si>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</si>
  <si>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</si>
  <si>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</si>
  <si>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</si>
  <si>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</si>
  <si>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</si>
  <si>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</si>
  <si>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</si>
  <si>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</si>
  <si>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</si>
  <si>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</si>
  <si>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</si>
  <si>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</si>
  <si>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</si>
  <si>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</si>
  <si>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</si>
  <si>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</si>
  <si>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</si>
  <si>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</si>
  <si>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</si>
  <si>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</si>
  <si>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</si>
  <si>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</si>
  <si>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</si>
  <si>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</si>
  <si>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</si>
  <si>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</si>
  <si>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</si>
  <si>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</si>
  <si>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</si>
  <si>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</si>
  <si>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</si>
  <si>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</si>
  <si>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</si>
  <si>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</si>
  <si>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</si>
  <si>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</si>
  <si>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</si>
  <si>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</si>
  <si>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</si>
  <si>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</si>
  <si>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</si>
  <si>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</si>
  <si>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</si>
  <si>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</si>
  <si>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</si>
  <si>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</si>
  <si>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</si>
  <si>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</si>
  <si>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</si>
  <si>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</si>
  <si>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</si>
  <si>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</si>
  <si>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</si>
  <si>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</si>
  <si>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</si>
  <si>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</si>
  <si>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</si>
  <si>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</si>
  <si>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</si>
  <si>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</si>
  <si>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</si>
  <si>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</si>
  <si>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</si>
  <si>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</si>
  <si>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</si>
  <si>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</si>
  <si>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</si>
  <si>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</si>
  <si>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</si>
  <si>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</si>
  <si>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</si>
  <si>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</si>
  <si>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</si>
  <si>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</si>
  <si>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</si>
  <si>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</si>
  <si>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</si>
  <si>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</si>
  <si>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</si>
  <si>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</si>
  <si>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</si>
  <si>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</si>
  <si>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</si>
  <si>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</si>
  <si>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</si>
  <si>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</si>
  <si>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</si>
  <si>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</si>
  <si>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</si>
  <si>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</si>
  <si>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</si>
  <si>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</si>
  <si>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</si>
  <si>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</si>
  <si>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</si>
  <si>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</si>
  <si>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</si>
  <si>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</si>
  <si>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</si>
  <si>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</si>
  <si>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</si>
  <si>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</si>
  <si>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</si>
  <si>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</si>
  <si>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</si>
  <si>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</si>
  <si>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</si>
  <si>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</si>
  <si>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</si>
  <si>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</si>
  <si>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</si>
  <si>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</si>
  <si>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</si>
  <si>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</si>
  <si>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</si>
  <si>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</si>
  <si>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</si>
  <si>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</si>
  <si>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</si>
  <si>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</si>
  <si>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</si>
  <si>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</si>
  <si>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</si>
  <si>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</si>
  <si>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</si>
  <si>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</si>
  <si>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</si>
  <si>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</si>
  <si>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</si>
  <si>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</si>
  <si>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</si>
  <si>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</si>
  <si>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</si>
  <si>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</si>
  <si>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</si>
  <si>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</si>
  <si>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</si>
  <si>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</si>
  <si>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</si>
  <si>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</si>
  <si>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</si>
  <si>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</si>
  <si>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</si>
  <si>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</si>
  <si>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</si>
  <si>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</si>
  <si>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</si>
  <si>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</si>
  <si>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</si>
  <si>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</si>
  <si>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</si>
  <si>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</si>
  <si>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</si>
  <si>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</si>
  <si>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</si>
  <si>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</si>
  <si>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</si>
  <si>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</si>
  <si>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</si>
  <si>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</si>
  <si>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</si>
  <si>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</si>
  <si>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</si>
  <si>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</si>
  <si>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</si>
  <si>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</si>
  <si>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</si>
  <si>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</si>
  <si>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</si>
  <si>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</si>
  <si>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</si>
  <si>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</si>
  <si>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</si>
  <si>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</si>
  <si>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</si>
  <si>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</si>
  <si>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</si>
  <si>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</si>
  <si>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</si>
  <si>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</si>
  <si>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</si>
  <si>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</si>
  <si>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</si>
  <si>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</si>
  <si>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</si>
  <si>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</si>
  <si>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</si>
  <si>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</si>
  <si>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</si>
  <si>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</si>
  <si>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</si>
  <si>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</si>
  <si>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</si>
  <si>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</si>
  <si>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</si>
  <si>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</si>
  <si>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</si>
  <si>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</si>
  <si>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</si>
  <si>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</si>
  <si>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</si>
  <si>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</si>
  <si>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</si>
  <si>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</si>
  <si>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</si>
  <si>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</si>
  <si>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</si>
  <si>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</si>
  <si>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</si>
  <si>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</si>
  <si>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</si>
  <si>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</si>
  <si>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</si>
  <si>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</si>
  <si>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</si>
  <si>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</si>
  <si>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</si>
  <si>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</si>
  <si>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</si>
  <si>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</si>
  <si>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</si>
  <si>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</si>
  <si>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</si>
  <si>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</si>
  <si>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</si>
  <si>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</si>
  <si>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</si>
  <si>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</si>
  <si>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</si>
  <si>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</si>
  <si>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</si>
  <si>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</si>
  <si>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</si>
  <si>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</si>
  <si>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</si>
  <si>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</si>
  <si>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</si>
  <si>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</si>
  <si>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</si>
  <si>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</si>
  <si>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</si>
  <si>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</si>
  <si>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</si>
  <si>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</si>
  <si>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</si>
  <si>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</si>
  <si>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</si>
  <si>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</si>
  <si>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</si>
  <si>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</si>
  <si>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</si>
  <si>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</si>
  <si>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</si>
  <si>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</si>
  <si>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</si>
  <si>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</si>
  <si>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</si>
  <si>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</si>
  <si>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</si>
  <si>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</si>
  <si>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</si>
  <si>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</si>
  <si>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</si>
  <si>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</si>
  <si>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</si>
  <si>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</si>
  <si>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</si>
  <si>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</si>
  <si>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</si>
  <si>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</si>
  <si>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</si>
  <si>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</si>
  <si>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</si>
  <si>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</si>
  <si>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</si>
  <si>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</si>
  <si>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</si>
  <si>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</si>
  <si>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</si>
  <si>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</si>
  <si>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</si>
  <si>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</si>
  <si>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</si>
  <si>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</si>
  <si>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</si>
  <si>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</si>
  <si>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</si>
  <si>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</si>
  <si>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</si>
  <si>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</si>
  <si>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</si>
  <si>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</si>
  <si>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</si>
  <si>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</si>
  <si>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</si>
  <si>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</si>
  <si>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</si>
  <si>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</si>
  <si>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</si>
  <si>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</si>
  <si>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</si>
  <si>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</si>
  <si>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</si>
  <si>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</si>
  <si>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</si>
  <si>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</si>
  <si>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</si>
  <si>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</si>
  <si>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</si>
  <si>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</si>
  <si>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</si>
  <si>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</si>
  <si>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</si>
  <si>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</si>
  <si>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</si>
  <si>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</si>
  <si>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</si>
  <si>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</si>
  <si>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</si>
  <si>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</si>
  <si>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</si>
  <si>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</si>
  <si>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</si>
  <si>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</si>
  <si>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</si>
  <si>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</si>
  <si>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</si>
  <si>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</si>
  <si>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</si>
  <si>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</si>
  <si>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</si>
  <si>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</si>
  <si>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</si>
  <si>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</si>
  <si>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</si>
  <si>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</si>
  <si>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</si>
  <si>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</si>
  <si>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</si>
  <si>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</si>
  <si>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</si>
  <si>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</si>
  <si>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</si>
  <si>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</si>
  <si>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</si>
  <si>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</si>
  <si>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</si>
  <si>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</si>
  <si>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</si>
  <si>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</si>
  <si>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</si>
  <si>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</si>
  <si>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</si>
  <si>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</si>
  <si>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</si>
  <si>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</si>
  <si>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</si>
  <si>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</si>
  <si>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</si>
  <si>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</si>
  <si>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</si>
  <si>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</si>
  <si>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</si>
  <si>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</si>
  <si>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</si>
  <si>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</si>
  <si>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</si>
  <si>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</si>
  <si>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</si>
  <si>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</si>
  <si>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</si>
  <si>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</si>
  <si>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</si>
  <si>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</si>
  <si>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</si>
  <si>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</si>
  <si>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</si>
  <si>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</si>
  <si>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</si>
  <si>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</si>
  <si>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</si>
  <si>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</si>
  <si>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</si>
  <si>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</si>
  <si>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</si>
  <si>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</si>
  <si>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</si>
  <si>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</si>
  <si>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</si>
  <si>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</si>
  <si>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</si>
  <si>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</si>
  <si>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</si>
  <si>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</si>
  <si>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</si>
  <si>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</si>
  <si>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</si>
  <si>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</si>
  <si>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</si>
  <si>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</si>
  <si>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</si>
  <si>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</si>
  <si>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</si>
  <si>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</si>
  <si>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</si>
  <si>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</si>
  <si>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</si>
  <si>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</si>
  <si>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</si>
  <si>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</si>
  <si>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</si>
  <si>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</si>
  <si>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</si>
  <si>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</si>
  <si>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</si>
  <si>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</si>
  <si>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</si>
  <si>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</si>
  <si>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</si>
  <si>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</si>
  <si>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</si>
  <si>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</si>
  <si>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</si>
  <si>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</si>
  <si>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</si>
  <si>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</si>
  <si>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</si>
  <si>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</si>
  <si>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</si>
  <si>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</si>
  <si>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</si>
  <si>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</si>
  <si>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</si>
  <si>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</si>
  <si>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</si>
  <si>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</si>
  <si>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</si>
  <si>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</si>
  <si>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</si>
  <si>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</si>
  <si>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</si>
  <si>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</si>
  <si>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</si>
  <si>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</si>
  <si>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</si>
  <si>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</si>
  <si>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</si>
  <si>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</si>
  <si>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</si>
  <si>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</si>
  <si>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</si>
  <si>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</si>
  <si>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</si>
  <si>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</si>
  <si>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</si>
  <si>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</si>
  <si>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</si>
  <si>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</si>
  <si>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</si>
  <si>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</si>
  <si>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</si>
  <si>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</si>
  <si>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</si>
  <si>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</si>
  <si>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</si>
  <si>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</si>
  <si>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</si>
  <si>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</si>
  <si>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</si>
  <si>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</si>
  <si>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</si>
  <si>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</si>
  <si>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</si>
  <si>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</si>
  <si>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</si>
  <si>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</si>
  <si>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</si>
  <si>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</si>
  <si>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</si>
  <si>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</si>
  <si>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</si>
  <si>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</si>
  <si>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</si>
  <si>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</si>
  <si>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</si>
  <si>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</si>
  <si>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</si>
  <si>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</si>
  <si>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</si>
  <si>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</si>
  <si>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</si>
  <si>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</si>
  <si>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</si>
  <si>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</si>
  <si>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</si>
  <si>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</si>
  <si>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</si>
  <si>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</si>
  <si>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</si>
  <si>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</si>
  <si>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</si>
  <si>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</si>
  <si>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</si>
  <si>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</si>
  <si>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</si>
  <si>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</si>
  <si>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</si>
  <si>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</si>
  <si>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</si>
  <si>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</si>
  <si>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</si>
  <si>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</si>
  <si>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</si>
  <si>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</si>
  <si>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</si>
  <si>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</si>
  <si>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</si>
  <si>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</si>
  <si>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</si>
  <si>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</si>
  <si>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</si>
  <si>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</si>
  <si>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</si>
  <si>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</si>
  <si>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</si>
  <si>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</si>
  <si>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</si>
  <si>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</si>
  <si>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</si>
  <si>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</si>
  <si>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</si>
  <si>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</si>
  <si>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</si>
  <si>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</si>
  <si>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</si>
  <si>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</si>
  <si>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</si>
  <si>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</si>
  <si>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</si>
  <si>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</si>
  <si>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</si>
  <si>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</si>
  <si>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</si>
  <si>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</si>
  <si>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</si>
  <si>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</si>
  <si>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</si>
  <si>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</si>
  <si>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</si>
  <si>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</si>
  <si>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</si>
  <si>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</si>
  <si>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</si>
  <si>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</si>
  <si>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</si>
  <si>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</si>
  <si>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</si>
  <si>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</si>
  <si>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</si>
  <si>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</si>
  <si>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</si>
  <si>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</si>
  <si>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</si>
  <si>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</si>
  <si>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</si>
  <si>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</si>
  <si>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</si>
  <si>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</si>
  <si>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</si>
  <si>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</si>
  <si>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</si>
  <si>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</si>
  <si>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</si>
  <si>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</si>
  <si>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</si>
  <si>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</si>
  <si>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</si>
  <si>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</si>
  <si>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</si>
  <si>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</si>
  <si>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</si>
  <si>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</si>
  <si>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</si>
  <si>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</si>
  <si>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</si>
  <si>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</si>
  <si>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</si>
  <si>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</si>
  <si>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</si>
  <si>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</si>
  <si>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</si>
  <si>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</si>
  <si>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</si>
  <si>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</si>
  <si>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</si>
  <si>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</si>
  <si>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</si>
  <si>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</si>
  <si>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</si>
  <si>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</si>
  <si>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</si>
  <si>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</si>
  <si>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</si>
  <si>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</si>
  <si>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</si>
  <si>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</si>
  <si>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</si>
  <si>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</si>
  <si>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</si>
  <si>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</si>
  <si>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</si>
  <si>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</si>
  <si>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</si>
  <si>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</si>
  <si>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</si>
  <si>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</si>
  <si>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</si>
  <si>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</si>
  <si>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</si>
  <si>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</si>
  <si>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</si>
  <si>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</si>
  <si>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</si>
  <si>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</si>
  <si>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</si>
  <si>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</si>
  <si>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</si>
  <si>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</si>
  <si>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</si>
  <si>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</si>
  <si>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</si>
  <si>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</si>
  <si>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</si>
  <si>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</si>
  <si>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</si>
  <si>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</si>
  <si>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</si>
  <si>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</si>
  <si>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</si>
  <si>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</si>
  <si>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</si>
  <si>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</si>
  <si>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</si>
  <si>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</si>
  <si>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</si>
  <si>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</si>
  <si>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</si>
  <si>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</si>
  <si>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</si>
  <si>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</si>
  <si>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</si>
  <si>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</si>
  <si>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</si>
  <si>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</si>
  <si>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</si>
  <si>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</si>
  <si>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</si>
  <si>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</si>
  <si>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</si>
  <si>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</si>
  <si>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</si>
  <si>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</si>
  <si>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</si>
  <si>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</si>
  <si>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</si>
  <si>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</si>
  <si>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</si>
  <si>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</si>
  <si>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</si>
  <si>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</si>
  <si>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</si>
  <si>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</si>
  <si>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</si>
  <si>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</si>
  <si>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</si>
  <si>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</si>
  <si>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</si>
  <si>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</si>
  <si>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</si>
  <si>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</si>
  <si>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</si>
  <si>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</si>
  <si>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</si>
  <si>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</si>
  <si>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</si>
  <si>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</si>
  <si>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</si>
  <si>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</si>
  <si>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</si>
  <si>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</si>
  <si>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</si>
  <si>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</si>
  <si>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</si>
  <si>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</si>
  <si>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</si>
  <si>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</si>
  <si>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</si>
  <si>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</si>
  <si>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</si>
  <si>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</si>
  <si>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</si>
  <si>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</si>
  <si>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</si>
  <si>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</si>
  <si>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</si>
  <si>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</si>
  <si>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</si>
  <si>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</si>
  <si>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</si>
  <si>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</si>
  <si>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</si>
  <si>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</si>
  <si>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</si>
  <si>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</si>
  <si>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</si>
  <si>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</si>
  <si>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</si>
  <si>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</si>
  <si>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</si>
  <si>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</si>
  <si>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</si>
  <si>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</si>
  <si>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</si>
  <si>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</si>
  <si>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</si>
  <si>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</si>
  <si>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</si>
  <si>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</si>
  <si>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</si>
  <si>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</si>
  <si>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</si>
  <si>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</si>
  <si>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</si>
  <si>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</si>
  <si>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</si>
  <si>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</si>
  <si>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</si>
  <si>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</si>
  <si>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</si>
  <si>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</si>
  <si>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</si>
  <si>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</si>
  <si>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</si>
  <si>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</si>
  <si>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</si>
  <si>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</si>
  <si>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</si>
  <si>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</si>
  <si>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</si>
  <si>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</si>
  <si>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</si>
  <si>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</si>
  <si>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</si>
  <si>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</si>
  <si>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</si>
  <si>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</si>
  <si>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</si>
  <si>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</si>
  <si>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</si>
  <si>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</si>
  <si>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</si>
  <si>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</si>
  <si>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</si>
  <si>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</si>
  <si>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</si>
  <si>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</si>
  <si>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</si>
  <si>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</si>
  <si>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</si>
  <si>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</si>
  <si>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</si>
  <si>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</si>
  <si>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</si>
  <si>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</si>
  <si>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</si>
  <si>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</si>
  <si>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</si>
  <si>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</si>
  <si>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</si>
  <si>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</si>
  <si>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</si>
  <si>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</si>
  <si>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</si>
  <si>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</si>
  <si>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</si>
  <si>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</si>
  <si>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</si>
  <si>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</si>
  <si>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</si>
  <si>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</si>
  <si>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</si>
  <si>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</si>
  <si>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</si>
  <si>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</si>
  <si>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</si>
  <si>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</si>
  <si>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</si>
  <si>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</si>
  <si>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</si>
  <si>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</si>
  <si>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</si>
  <si>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</si>
  <si>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</si>
  <si>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</si>
  <si>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</si>
  <si>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</si>
  <si>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</si>
  <si>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</si>
  <si>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</si>
  <si>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</si>
  <si>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</si>
  <si>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</si>
  <si>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</si>
  <si>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</si>
  <si>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</si>
  <si>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</si>
  <si>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</si>
  <si>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</si>
  <si>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</si>
  <si>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</si>
  <si>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</si>
  <si>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</si>
  <si>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</si>
  <si>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</si>
  <si>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</si>
  <si>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</si>
  <si>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</si>
  <si>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</si>
  <si>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</si>
  <si>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</si>
  <si>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</si>
  <si>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</si>
  <si>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</si>
  <si>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</si>
  <si>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</si>
  <si>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</si>
  <si>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</si>
  <si>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</si>
  <si>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</si>
  <si>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</si>
  <si>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</si>
  <si>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</si>
  <si>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</si>
  <si>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</si>
  <si>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</si>
  <si>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</si>
  <si>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</si>
  <si>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</si>
  <si>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</si>
  <si>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</si>
  <si>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</si>
  <si>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</si>
  <si>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</si>
  <si>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</si>
  <si>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</si>
  <si>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</si>
  <si>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</si>
  <si>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</si>
  <si>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</si>
  <si>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</si>
  <si>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</si>
  <si>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</si>
  <si>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</si>
  <si>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</si>
  <si>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</si>
  <si>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</si>
  <si>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</si>
  <si>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</si>
  <si>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</si>
  <si>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</si>
  <si>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</si>
  <si>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</si>
  <si>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</si>
  <si>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</si>
  <si>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</si>
  <si>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</si>
  <si>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</si>
  <si>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</si>
  <si>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</si>
  <si>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</si>
  <si>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</si>
  <si>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</si>
  <si>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</si>
  <si>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</si>
  <si>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</si>
  <si>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</si>
  <si>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</si>
  <si>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</si>
  <si>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</si>
  <si>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</si>
  <si>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</si>
  <si>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</si>
  <si>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</si>
  <si>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</si>
  <si>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</si>
  <si>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</si>
  <si>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</si>
  <si>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</si>
  <si>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</si>
  <si>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</si>
  <si>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</si>
  <si>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</si>
  <si>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</si>
  <si>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</si>
  <si>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</si>
  <si>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</si>
  <si>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</si>
  <si>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</si>
  <si>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</si>
  <si>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</si>
  <si>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</si>
  <si>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</si>
  <si>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</si>
  <si>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</si>
  <si>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</si>
  <si>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</si>
  <si>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</si>
  <si>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</si>
  <si>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</si>
  <si>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</si>
  <si>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</si>
  <si>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</si>
  <si>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</si>
  <si>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</si>
  <si>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</si>
  <si>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</si>
  <si>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</si>
  <si>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</si>
  <si>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</si>
  <si>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</si>
  <si>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</si>
  <si>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</si>
  <si>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</si>
  <si>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</si>
  <si>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</si>
  <si>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</si>
  <si>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</si>
  <si>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</si>
  <si>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</si>
  <si>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</si>
  <si>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</si>
  <si>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</si>
  <si>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</si>
  <si>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</si>
  <si>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</si>
  <si>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</si>
  <si>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</si>
  <si>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</si>
  <si>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</si>
  <si>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</si>
  <si>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</si>
  <si>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</si>
  <si>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</si>
  <si>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</si>
  <si>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</si>
  <si>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</si>
  <si>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</si>
  <si>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</si>
  <si>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</si>
  <si>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</si>
  <si>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</si>
  <si>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</si>
  <si>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</si>
  <si>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</si>
  <si>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</si>
  <si>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</si>
  <si>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</si>
  <si>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</si>
  <si>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</si>
  <si>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</si>
  <si>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</si>
  <si>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</si>
  <si>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</si>
  <si>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</si>
  <si>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</si>
  <si>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</si>
  <si>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</si>
  <si>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</si>
  <si>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</si>
  <si>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</si>
  <si>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</si>
  <si>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</si>
  <si>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</si>
  <si>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</si>
  <si>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</si>
  <si>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</si>
  <si>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</si>
  <si>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</si>
  <si>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</si>
  <si>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</si>
  <si>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</si>
  <si>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</si>
  <si>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</si>
  <si>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</si>
  <si>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</si>
  <si>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</si>
  <si>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</si>
  <si>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</si>
  <si>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</si>
  <si>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</si>
  <si>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</si>
  <si>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</si>
  <si>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</si>
  <si>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</si>
  <si>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</si>
  <si>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</si>
  <si>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</si>
  <si>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</si>
  <si>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</si>
  <si>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</si>
  <si>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</si>
  <si>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</si>
  <si>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</si>
  <si>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</si>
  <si>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</si>
  <si>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</si>
  <si>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</si>
  <si>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</si>
  <si>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</si>
  <si>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</si>
  <si>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</si>
  <si>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</si>
  <si>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</si>
  <si>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</si>
  <si>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</si>
  <si>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</si>
  <si>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</si>
  <si>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</si>
  <si>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</si>
  <si>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</si>
  <si>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</si>
  <si>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</si>
  <si>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</si>
  <si>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</si>
  <si>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</si>
  <si>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</si>
  <si>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</si>
  <si>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</si>
  <si>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</si>
  <si>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</si>
  <si>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</si>
  <si>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</si>
  <si>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</si>
  <si>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</si>
  <si>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</si>
  <si>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</si>
  <si>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</si>
  <si>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</si>
  <si>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</si>
  <si>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</si>
  <si>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</si>
  <si>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</si>
  <si>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</si>
  <si>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</si>
  <si>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</si>
  <si>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</si>
  <si>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</si>
  <si>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</si>
  <si>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</si>
  <si>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</si>
  <si>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</si>
  <si>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</si>
  <si>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</si>
  <si>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</si>
  <si>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</si>
  <si>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</si>
  <si>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</si>
  <si>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</si>
  <si>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</si>
  <si>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</si>
  <si>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</si>
  <si>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</si>
  <si>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</si>
  <si>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</si>
  <si>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</si>
  <si>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</si>
  <si>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</si>
  <si>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</si>
  <si>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</si>
  <si>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</si>
  <si>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</si>
  <si>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</si>
  <si>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</si>
  <si>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</si>
  <si>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</si>
  <si>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</si>
  <si>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</si>
  <si>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</si>
  <si>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</si>
  <si>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</si>
  <si>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</si>
  <si>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</si>
  <si>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</si>
  <si>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</si>
  <si>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</si>
  <si>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</si>
  <si>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</si>
  <si>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</si>
  <si>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</si>
  <si>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</si>
  <si>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</si>
  <si>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</si>
  <si>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</si>
  <si>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</si>
  <si>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</si>
  <si>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</si>
  <si>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</si>
  <si>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</si>
  <si>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</si>
  <si>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</si>
  <si>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</si>
  <si>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</si>
  <si>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</si>
  <si>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</si>
  <si>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</si>
  <si>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</si>
  <si>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</si>
  <si>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</si>
  <si>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</si>
  <si>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</si>
  <si>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</si>
  <si>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</si>
  <si>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</si>
  <si>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</si>
  <si>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</si>
  <si>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</si>
  <si>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</si>
  <si>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</si>
  <si>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</si>
  <si>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</si>
  <si>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</si>
  <si>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</si>
  <si>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</si>
  <si>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</si>
  <si>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</si>
  <si>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</si>
  <si>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</si>
  <si>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</si>
  <si>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</si>
  <si>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</si>
  <si>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</si>
  <si>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</si>
  <si>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</si>
  <si>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</si>
  <si>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</si>
  <si>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</si>
  <si>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</si>
  <si>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</si>
  <si>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</si>
  <si>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</si>
  <si>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</si>
  <si>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</si>
  <si>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</si>
  <si>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</si>
  <si>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</si>
  <si>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</si>
  <si>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</si>
  <si>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</si>
  <si>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</si>
  <si>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</si>
  <si>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</si>
  <si>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</si>
  <si>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</si>
  <si>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</si>
  <si>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</si>
  <si>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</si>
  <si>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</si>
  <si>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</si>
  <si>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</si>
  <si>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</si>
  <si>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</si>
  <si>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</si>
  <si>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</si>
  <si>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</si>
  <si>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</si>
  <si>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</si>
  <si>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</si>
  <si>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</si>
  <si>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</si>
  <si>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</si>
  <si>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</si>
  <si>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</si>
  <si>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</si>
  <si>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</si>
  <si>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</si>
  <si>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</si>
  <si>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</si>
  <si>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</si>
  <si>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</si>
  <si>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</si>
  <si>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</si>
  <si>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</si>
  <si>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</si>
  <si>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</si>
  <si>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</si>
  <si>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</si>
  <si>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</si>
  <si>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</si>
  <si>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</si>
  <si>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</si>
  <si>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</si>
  <si>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</si>
  <si>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</si>
  <si>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</si>
  <si>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</si>
  <si>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</si>
  <si>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</si>
  <si>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</si>
  <si>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</si>
  <si>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</si>
  <si>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</si>
  <si>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</si>
  <si>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</si>
  <si>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</si>
  <si>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</si>
  <si>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</si>
  <si>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</si>
  <si>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</si>
  <si>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</si>
  <si>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</si>
  <si>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</si>
  <si>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</si>
  <si>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</si>
  <si>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</si>
  <si>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</si>
  <si>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</si>
  <si>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</si>
  <si>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</si>
  <si>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</si>
  <si>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</si>
  <si>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</si>
  <si>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</si>
  <si>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</si>
  <si>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</si>
  <si>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</si>
  <si>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</si>
  <si>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</si>
  <si>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</si>
  <si>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</si>
  <si>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</si>
  <si>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</si>
  <si>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</si>
  <si>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</si>
  <si>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</si>
  <si>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</si>
  <si>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</si>
  <si>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</si>
  <si>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</si>
  <si>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</si>
  <si>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</si>
  <si>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</si>
  <si>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</si>
  <si>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</si>
  <si>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</si>
  <si>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</si>
  <si>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</si>
  <si>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</si>
  <si>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</si>
  <si>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</si>
  <si>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</si>
  <si>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</si>
  <si>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</si>
  <si>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</si>
  <si>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</si>
  <si>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</si>
  <si>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</si>
  <si>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</si>
  <si>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</si>
  <si>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</si>
  <si>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</si>
  <si>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</si>
  <si>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</si>
  <si>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</si>
  <si>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</si>
  <si>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</si>
  <si>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</si>
  <si>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</si>
  <si>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</si>
  <si>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</si>
  <si>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</si>
  <si>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</si>
  <si>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</si>
  <si>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</si>
  <si>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</si>
  <si>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</si>
  <si>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</si>
  <si>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</si>
  <si>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</si>
  <si>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</si>
  <si>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</si>
  <si>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</si>
  <si>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</si>
  <si>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</si>
  <si>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</si>
  <si>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</si>
  <si>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</si>
  <si>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</si>
  <si>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</si>
  <si>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</si>
  <si>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</si>
  <si>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</si>
  <si>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</si>
  <si>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</si>
  <si>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</si>
  <si>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</si>
  <si>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</si>
  <si>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</si>
  <si>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</si>
  <si>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</si>
  <si>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</si>
  <si>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</si>
  <si>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</si>
  <si>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</si>
  <si>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</si>
  <si>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</si>
  <si>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</si>
  <si>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</si>
  <si>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</si>
  <si>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</si>
  <si>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</si>
  <si>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</si>
  <si>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</si>
  <si>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</si>
  <si>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</si>
  <si>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</si>
  <si>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</si>
  <si>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</si>
  <si>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</si>
  <si>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</si>
  <si>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</si>
  <si>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</si>
  <si>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</si>
  <si>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</si>
  <si>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</si>
  <si>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</si>
  <si>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</si>
  <si>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</si>
  <si>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</si>
  <si>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</si>
  <si>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</si>
  <si>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</si>
  <si>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</si>
  <si>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</si>
  <si>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</si>
  <si>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</si>
  <si>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</si>
  <si>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</si>
  <si>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</si>
  <si>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</si>
  <si>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</si>
  <si>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</si>
  <si>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</si>
  <si>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</si>
  <si>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</si>
  <si>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</si>
  <si>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</si>
  <si>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</si>
  <si>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</si>
  <si>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</si>
  <si>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</si>
  <si>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</si>
  <si>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</si>
  <si>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</si>
  <si>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</si>
  <si>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</si>
  <si>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</si>
  <si>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</si>
  <si>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</si>
  <si>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</si>
  <si>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</si>
  <si>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</si>
  <si>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</si>
  <si>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</si>
  <si>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</si>
  <si>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</si>
  <si>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</si>
  <si>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</si>
  <si>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</si>
  <si>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</si>
  <si>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</si>
  <si>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</si>
  <si>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</si>
  <si>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</si>
  <si>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</si>
  <si>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</si>
  <si>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</si>
  <si>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</si>
  <si>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</si>
  <si>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</si>
  <si>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</si>
  <si>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</si>
  <si>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</si>
  <si>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</si>
  <si>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</si>
  <si>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</si>
  <si>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</si>
  <si>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</si>
  <si>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</si>
  <si>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</si>
  <si>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</si>
  <si>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</si>
  <si>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</si>
  <si>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</si>
  <si>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</si>
  <si>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</si>
  <si>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</si>
  <si>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</si>
  <si>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</si>
  <si>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</si>
  <si>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</si>
  <si>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</si>
  <si>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</si>
  <si>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</si>
  <si>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</si>
  <si>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</si>
  <si>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</si>
  <si>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</si>
  <si>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</si>
  <si>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</si>
  <si>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</si>
  <si>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</si>
  <si>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</si>
  <si>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</si>
  <si>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</si>
  <si>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</si>
  <si>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</si>
  <si>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</si>
  <si>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</si>
  <si>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</si>
  <si>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</si>
  <si>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</si>
  <si>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</si>
  <si>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</si>
  <si>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</si>
  <si>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</si>
  <si>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</si>
  <si>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</si>
  <si>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</si>
  <si>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</si>
  <si>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</si>
  <si>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</si>
  <si>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</si>
  <si>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</si>
  <si>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</si>
  <si>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</si>
  <si>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</si>
  <si>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</si>
  <si>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</si>
  <si>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</si>
  <si>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</si>
  <si>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</si>
  <si>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</si>
  <si>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</si>
  <si>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</si>
  <si>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</si>
  <si>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</si>
  <si>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</si>
  <si>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</si>
  <si>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</si>
  <si>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</si>
  <si>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</si>
  <si>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</si>
  <si>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</si>
  <si>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</si>
  <si>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</si>
  <si>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</si>
  <si>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</si>
  <si>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</si>
  <si>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</si>
  <si>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</si>
  <si>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</si>
  <si>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</si>
  <si>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</si>
  <si>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</si>
  <si>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</si>
  <si>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</si>
  <si>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</si>
  <si>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</si>
  <si>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</si>
  <si>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</si>
  <si>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</si>
  <si>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</si>
  <si>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</si>
  <si>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</si>
  <si>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</si>
  <si>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</si>
  <si>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</si>
  <si>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</si>
  <si>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</si>
  <si>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</si>
  <si>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</si>
  <si>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</si>
  <si>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</si>
  <si>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</si>
  <si>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</si>
  <si>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</si>
  <si>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</si>
  <si>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</si>
  <si>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</si>
  <si>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</si>
  <si>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</si>
  <si>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</si>
  <si>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</si>
  <si>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</si>
  <si>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</si>
  <si>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</si>
  <si>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</si>
  <si>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</si>
  <si>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</si>
  <si>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</si>
  <si>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</si>
  <si>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</si>
  <si>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</si>
  <si>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</si>
  <si>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</si>
  <si>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</si>
  <si>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</si>
  <si>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</si>
  <si>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</si>
  <si>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</si>
  <si>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</si>
  <si>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</si>
  <si>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</si>
  <si>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</si>
  <si>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</si>
  <si>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</si>
  <si>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</si>
  <si>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</si>
  <si>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</si>
  <si>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</si>
  <si>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</si>
  <si>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</si>
  <si>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</si>
  <si>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</si>
  <si>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</si>
  <si>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</si>
  <si>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</si>
  <si>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</si>
  <si>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</si>
  <si>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</si>
  <si>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</si>
  <si>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</si>
  <si>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</si>
  <si>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</si>
  <si>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</si>
  <si>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</si>
  <si>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</si>
  <si>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</si>
  <si>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</si>
  <si>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</si>
  <si>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</si>
  <si>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</si>
  <si>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</si>
  <si>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</si>
  <si>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</si>
  <si>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</si>
  <si>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</si>
  <si>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</si>
  <si>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</si>
  <si>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</si>
  <si>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</si>
  <si>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</si>
  <si>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</si>
  <si>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</si>
  <si>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</si>
  <si>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</si>
  <si>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</si>
  <si>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</si>
  <si>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</si>
  <si>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</si>
  <si>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</si>
  <si>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</si>
  <si>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</si>
  <si>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</si>
  <si>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</si>
  <si>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</si>
  <si>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</si>
  <si>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</si>
  <si>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</si>
  <si>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</si>
  <si>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</si>
  <si>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</si>
  <si>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</si>
  <si>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</si>
  <si>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</si>
  <si>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</si>
  <si>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</si>
  <si>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</si>
  <si>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</si>
  <si>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</si>
  <si>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</si>
  <si>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</si>
  <si>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</si>
  <si>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</si>
  <si>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</si>
  <si>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</si>
  <si>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</si>
  <si>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</si>
  <si>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</si>
  <si>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</si>
  <si>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</si>
  <si>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</si>
  <si>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</si>
  <si>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</si>
  <si>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</si>
  <si>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</si>
  <si>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</si>
  <si>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</si>
  <si>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</si>
  <si>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</si>
  <si>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</si>
  <si>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</si>
  <si>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</si>
  <si>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</si>
  <si>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</si>
  <si>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</si>
  <si>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</si>
  <si>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</si>
  <si>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</si>
  <si>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</si>
  <si>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</si>
  <si>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</si>
  <si>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</si>
  <si>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</si>
  <si>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</si>
  <si>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</si>
  <si>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</si>
  <si>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</si>
  <si>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</si>
  <si>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</si>
  <si>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</si>
  <si>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</si>
  <si>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</si>
  <si>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</si>
  <si>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</si>
  <si>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</si>
  <si>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</si>
  <si>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</si>
  <si>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</si>
  <si>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</si>
  <si>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</si>
  <si>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</si>
  <si>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</si>
  <si>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</si>
  <si>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</si>
  <si>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</si>
  <si>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</si>
  <si>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</si>
  <si>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</si>
  <si>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</si>
  <si>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</si>
  <si>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</si>
  <si>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</si>
  <si>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</si>
  <si>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</si>
  <si>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</si>
  <si>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</si>
  <si>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</si>
  <si>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</si>
  <si>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</si>
  <si>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</si>
  <si>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</si>
  <si>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</si>
  <si>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</si>
  <si>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</si>
  <si>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</si>
  <si>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</si>
  <si>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</si>
  <si>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</si>
  <si>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</si>
  <si>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</si>
  <si>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</si>
  <si>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</si>
  <si>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</si>
  <si>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</si>
  <si>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</si>
  <si>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</si>
  <si>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</si>
  <si>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</si>
  <si>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</si>
  <si>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</si>
  <si>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</si>
  <si>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</si>
  <si>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</si>
  <si>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</si>
  <si>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</si>
  <si>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</si>
  <si>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</si>
  <si>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</si>
  <si>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</si>
  <si>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</si>
  <si>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</si>
  <si>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</si>
  <si>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</si>
  <si>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</si>
  <si>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</si>
  <si>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</si>
  <si>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</si>
  <si>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</si>
  <si>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</si>
  <si>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</si>
  <si>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</si>
  <si>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</si>
  <si>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</si>
  <si>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</si>
  <si>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</si>
  <si>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</si>
  <si>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</si>
  <si>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</si>
  <si>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</si>
  <si>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</si>
  <si>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</si>
  <si>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</si>
  <si>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</si>
  <si>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</si>
  <si>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</si>
  <si>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</si>
  <si>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</si>
  <si>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</si>
  <si>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</si>
  <si>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</si>
  <si>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</si>
  <si>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</si>
  <si>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</si>
  <si>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</si>
  <si>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</si>
  <si>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</si>
  <si>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</si>
  <si>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</si>
  <si>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</si>
  <si>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</si>
  <si>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</si>
  <si>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</si>
  <si>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</si>
  <si>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</si>
  <si>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</si>
  <si>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</si>
  <si>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</si>
  <si>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</si>
  <si>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</si>
  <si>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</si>
  <si>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</si>
  <si>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</si>
  <si>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</si>
  <si>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</si>
  <si>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</si>
  <si>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</si>
  <si>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</si>
  <si>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</si>
  <si>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</si>
  <si>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</si>
  <si>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</si>
  <si>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</si>
  <si>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</si>
  <si>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</si>
  <si>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</si>
  <si>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</si>
  <si>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</si>
  <si>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</si>
  <si>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</si>
  <si>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</si>
  <si>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</si>
  <si>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</si>
  <si>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</si>
  <si>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</si>
  <si>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</si>
  <si>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</si>
  <si>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</si>
  <si>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</si>
  <si>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</si>
  <si>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</si>
  <si>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</si>
  <si>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</si>
  <si>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</si>
  <si>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</si>
  <si>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</si>
  <si>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</si>
  <si>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</si>
  <si>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</si>
  <si>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</si>
  <si>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</si>
  <si>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</si>
  <si>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</si>
  <si>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</si>
  <si>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</si>
  <si>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</si>
  <si>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</si>
  <si>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</si>
  <si>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</si>
  <si>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</si>
  <si>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</si>
  <si>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</si>
  <si>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</si>
  <si>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</si>
  <si>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</si>
  <si>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</si>
  <si>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</si>
  <si>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</si>
  <si>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</si>
  <si>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</si>
  <si>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</si>
  <si>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</si>
  <si>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</si>
  <si>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</si>
  <si>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</si>
  <si>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</si>
  <si>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</si>
  <si>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</si>
  <si>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</si>
  <si>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</si>
  <si>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</si>
  <si>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</si>
  <si>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</si>
  <si>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</si>
  <si>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</si>
  <si>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</si>
  <si>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</si>
  <si>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</si>
  <si>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</si>
  <si>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</si>
  <si>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</si>
  <si>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</si>
  <si>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</si>
  <si>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</si>
  <si>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</si>
  <si>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</si>
  <si>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</si>
  <si>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</si>
  <si>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</si>
  <si>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</si>
  <si>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</si>
  <si>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</si>
  <si>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</si>
  <si>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</si>
  <si>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</si>
  <si>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</si>
  <si>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</si>
  <si>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</si>
  <si>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</si>
  <si>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</si>
  <si>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</si>
  <si>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</si>
  <si>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</si>
  <si>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</si>
  <si>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</si>
  <si>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</si>
  <si>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</si>
  <si>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</si>
  <si>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</si>
  <si>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</si>
  <si>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</si>
  <si>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</si>
  <si>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</si>
  <si>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</si>
  <si>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</si>
  <si>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</si>
  <si>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</si>
  <si>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</si>
  <si>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</si>
  <si>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</si>
  <si>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</si>
  <si>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</si>
  <si>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</si>
  <si>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</si>
  <si>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</si>
  <si>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</si>
  <si>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</si>
  <si>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</si>
  <si>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</si>
  <si>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</si>
  <si>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</si>
  <si>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</si>
  <si>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</si>
  <si>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</si>
  <si>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</si>
  <si>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</si>
  <si>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</si>
  <si>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</si>
  <si>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</si>
  <si>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</si>
  <si>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</si>
  <si>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</si>
  <si>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</si>
  <si>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</si>
  <si>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</si>
  <si>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</si>
  <si>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</si>
  <si>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</si>
  <si>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</si>
  <si>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</si>
  <si>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</si>
  <si>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</si>
  <si>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</si>
  <si>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</si>
  <si>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</si>
  <si>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</si>
  <si>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</si>
  <si>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</si>
  <si>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</si>
  <si>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</si>
  <si>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</si>
  <si>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</si>
  <si>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</si>
  <si>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</si>
  <si>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</si>
  <si>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</si>
  <si>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</si>
  <si>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</si>
  <si>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</si>
  <si>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</si>
  <si>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</si>
  <si>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</si>
  <si>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</si>
  <si>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</si>
  <si>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</si>
  <si>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</si>
  <si>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</si>
  <si>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</si>
  <si>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</si>
  <si>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</si>
  <si>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</si>
  <si>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</si>
  <si>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</si>
  <si>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</si>
  <si>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</si>
  <si>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</si>
  <si>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</si>
  <si>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</si>
  <si>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</si>
  <si>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</si>
  <si>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</si>
  <si>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</si>
  <si>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</si>
  <si>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</si>
  <si>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</si>
  <si>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</si>
  <si>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</si>
  <si>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</si>
  <si>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</si>
  <si>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</si>
  <si>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</si>
  <si>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</si>
  <si>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</si>
  <si>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</si>
  <si>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</si>
  <si>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</si>
  <si>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</si>
  <si>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</si>
  <si>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</si>
  <si>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</si>
  <si>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</si>
  <si>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</si>
  <si>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</si>
  <si>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</si>
  <si>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</si>
  <si>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</si>
  <si>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</si>
  <si>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</si>
  <si>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</si>
  <si>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</si>
  <si>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</si>
  <si>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</si>
  <si>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</si>
  <si>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</si>
  <si>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</si>
  <si>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</si>
  <si>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</si>
  <si>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</si>
  <si>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</si>
  <si>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</si>
  <si>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</si>
  <si>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</si>
  <si>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</si>
  <si>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</si>
  <si>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</si>
  <si>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</si>
  <si>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</si>
  <si>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</si>
  <si>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</si>
  <si>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</si>
  <si>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</si>
  <si>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</si>
  <si>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</si>
  <si>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</si>
  <si>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</si>
  <si>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</si>
  <si>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</si>
  <si>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</si>
  <si>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</si>
  <si>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</si>
  <si>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</si>
  <si>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</si>
  <si>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</si>
  <si>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</si>
  <si>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</si>
  <si>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</si>
  <si>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</si>
  <si>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</si>
  <si>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</si>
  <si>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</si>
  <si>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</si>
  <si>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</si>
  <si>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</si>
  <si>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</si>
  <si>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</si>
  <si>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</si>
  <si>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</si>
  <si>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</si>
  <si>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</si>
  <si>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</si>
  <si>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</si>
  <si>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</si>
  <si>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</si>
  <si>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</si>
  <si>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</si>
  <si>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</si>
  <si>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</si>
  <si>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</si>
  <si>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</si>
  <si>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</si>
  <si>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</si>
  <si>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</si>
  <si>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</si>
  <si>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</si>
  <si>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</si>
  <si>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</si>
  <si>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</si>
  <si>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</si>
  <si>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</si>
  <si>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</si>
  <si>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</si>
  <si>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</si>
  <si>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</si>
  <si>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</si>
  <si>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</si>
  <si>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</si>
  <si>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</si>
  <si>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</si>
  <si>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</si>
  <si>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</si>
  <si>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</si>
  <si>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</si>
  <si>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</si>
  <si>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</si>
  <si>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</si>
  <si>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</si>
  <si>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</si>
  <si>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</si>
  <si>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</si>
  <si>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</si>
  <si>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</si>
  <si>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</si>
  <si>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</si>
  <si>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</si>
  <si>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</si>
  <si>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</si>
  <si>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</si>
  <si>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</si>
  <si>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</si>
  <si>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</si>
  <si>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</si>
  <si>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</si>
  <si>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</si>
  <si>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</si>
  <si>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</si>
  <si>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</si>
  <si>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</si>
  <si>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</si>
  <si>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</si>
  <si>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</si>
  <si>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</si>
  <si>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</si>
  <si>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</si>
  <si>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</si>
  <si>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</si>
  <si>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</si>
  <si>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</si>
  <si>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</si>
  <si>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</si>
  <si>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</si>
  <si>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</si>
  <si>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</si>
  <si>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</si>
  <si>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</si>
  <si>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</si>
  <si>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</si>
  <si>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</si>
  <si>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</si>
  <si>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</si>
  <si>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</si>
  <si>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</si>
  <si>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</si>
  <si>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</si>
  <si>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</si>
  <si>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</si>
  <si>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</si>
  <si>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</si>
  <si>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</si>
  <si>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</si>
  <si>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</si>
  <si>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</si>
  <si>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</si>
  <si>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</si>
  <si>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</si>
  <si>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</si>
  <si>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</si>
  <si>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</si>
  <si>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</si>
  <si>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</si>
  <si>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</si>
  <si>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</si>
  <si>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</si>
  <si>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</si>
  <si>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</si>
  <si>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</si>
  <si>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</si>
  <si>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</si>
  <si>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</si>
  <si>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</si>
  <si>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</si>
  <si>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</si>
  <si>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</si>
  <si>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</si>
  <si>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</si>
  <si>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</si>
  <si>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</si>
  <si>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</si>
  <si>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</si>
  <si>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</si>
  <si>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</si>
  <si>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</si>
  <si>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</si>
  <si>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</si>
  <si>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</si>
  <si>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</si>
  <si>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</si>
  <si>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</si>
  <si>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</si>
  <si>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</si>
  <si>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</si>
  <si>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</si>
  <si>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</si>
  <si>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</si>
  <si>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</si>
  <si>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</si>
  <si>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</si>
  <si>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</si>
  <si>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</si>
  <si>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</si>
  <si>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</si>
  <si>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</si>
  <si>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</si>
  <si>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</si>
  <si>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</si>
  <si>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</si>
  <si>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</si>
  <si>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</si>
  <si>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</si>
  <si>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</si>
  <si>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</si>
  <si>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</si>
  <si>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</si>
  <si>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</si>
  <si>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</si>
  <si>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</si>
  <si>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</si>
  <si>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</si>
  <si>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</si>
  <si>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</si>
  <si>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</si>
  <si>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</si>
  <si>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</si>
  <si>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</si>
  <si>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</si>
  <si>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</si>
  <si>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</si>
  <si>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</si>
  <si>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</si>
  <si>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</si>
  <si>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</si>
  <si>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</si>
  <si>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</si>
  <si>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</si>
  <si>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</si>
  <si>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</si>
  <si>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</si>
  <si>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</si>
  <si>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</si>
  <si>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</si>
  <si>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</si>
  <si>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</si>
  <si>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</si>
  <si>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</si>
  <si>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</si>
  <si>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</si>
  <si>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</si>
  <si>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</si>
  <si>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</si>
  <si>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</si>
  <si>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</si>
  <si>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</si>
  <si>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</si>
  <si>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</si>
  <si>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</si>
  <si>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</si>
  <si>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</si>
  <si>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</si>
  <si>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</si>
  <si>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</si>
  <si>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</si>
  <si>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</si>
  <si>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</si>
  <si>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</si>
  <si>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</si>
  <si>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</si>
  <si>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</si>
  <si>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</si>
  <si>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</si>
  <si>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</si>
  <si>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</si>
  <si>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</si>
  <si>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</si>
  <si>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</si>
  <si>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</si>
  <si>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</si>
  <si>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</si>
  <si>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</si>
  <si>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</si>
  <si>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</si>
  <si>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</si>
  <si>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</si>
  <si>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</si>
  <si>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</si>
  <si>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</si>
  <si>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</si>
  <si>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</si>
  <si>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</si>
  <si>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</si>
  <si>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</si>
  <si>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</si>
  <si>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</si>
  <si>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</si>
  <si>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</si>
  <si>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</si>
  <si>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</si>
  <si>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</si>
  <si>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</si>
  <si>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</si>
  <si>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</si>
  <si>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</si>
  <si>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</si>
  <si>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</si>
  <si>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</si>
  <si>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</si>
  <si>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</si>
  <si>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</si>
  <si>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</si>
  <si>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</si>
  <si>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</si>
  <si>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</si>
  <si>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</si>
  <si>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</si>
  <si>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</si>
  <si>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</si>
  <si>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</si>
  <si>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</si>
  <si>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</si>
  <si>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</si>
  <si>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</si>
  <si>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</si>
  <si>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</si>
  <si>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</si>
  <si>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</si>
  <si>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</si>
  <si>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</si>
  <si>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</si>
  <si>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</si>
  <si>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</si>
  <si>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</si>
  <si>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</si>
  <si>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</si>
  <si>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</si>
  <si>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</si>
  <si>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</si>
  <si>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</si>
  <si>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</si>
  <si>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</si>
  <si>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</si>
  <si>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</si>
  <si>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</si>
  <si>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</si>
  <si>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</si>
  <si>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</si>
  <si>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</si>
  <si>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</si>
  <si>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</si>
  <si>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</si>
  <si>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</si>
  <si>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</si>
  <si>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</si>
  <si>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</si>
  <si>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</si>
  <si>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</si>
  <si>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</si>
  <si>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</si>
  <si>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</si>
  <si>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</si>
  <si>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</si>
  <si>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</si>
  <si>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</si>
  <si>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</si>
  <si>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</si>
  <si>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</si>
  <si>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</si>
  <si>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</si>
  <si>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</si>
  <si>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</si>
  <si>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</si>
  <si>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</si>
  <si>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</si>
  <si>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</si>
  <si>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</si>
  <si>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</si>
  <si>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</si>
  <si>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</si>
  <si>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</si>
  <si>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</si>
  <si>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</si>
  <si>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</si>
  <si>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</si>
  <si>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</si>
  <si>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</si>
  <si>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</si>
  <si>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</si>
  <si>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</si>
  <si>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</si>
  <si>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</si>
  <si>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</si>
  <si>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</si>
  <si>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</si>
  <si>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</si>
  <si>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</si>
  <si>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</si>
  <si>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</si>
  <si>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</si>
  <si>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</si>
  <si>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</si>
  <si>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</si>
  <si>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</si>
  <si>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</si>
  <si>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</si>
  <si>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</si>
  <si>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</si>
  <si>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</si>
  <si>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</si>
  <si>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</si>
  <si>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</si>
  <si>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</si>
  <si>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</si>
  <si>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</si>
  <si>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</si>
  <si>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</si>
  <si>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</si>
  <si>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</si>
  <si>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</si>
  <si>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</si>
  <si>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</si>
  <si>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</si>
  <si>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</si>
  <si>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</si>
  <si>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</si>
  <si>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</si>
  <si>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</si>
  <si>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</si>
  <si>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</si>
  <si>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</si>
  <si>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</si>
  <si>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</si>
  <si>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</si>
  <si>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</si>
  <si>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</si>
  <si>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</si>
  <si>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</si>
  <si>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</si>
  <si>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</si>
  <si>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</si>
  <si>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</si>
  <si>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</si>
  <si>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</si>
  <si>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</si>
  <si>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</si>
  <si>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</si>
  <si>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</si>
  <si>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</si>
  <si>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</si>
  <si>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</si>
  <si>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</si>
  <si>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</si>
  <si>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</si>
  <si>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</si>
  <si>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</si>
  <si>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</si>
  <si>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</si>
  <si>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</si>
  <si>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</si>
  <si>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</si>
  <si>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</si>
  <si>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</si>
  <si>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</si>
  <si>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</si>
  <si>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</si>
  <si>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</si>
  <si>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</si>
  <si>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</si>
  <si>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</si>
  <si>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</si>
  <si>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</si>
  <si>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</si>
  <si>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</si>
  <si>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</si>
  <si>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</si>
  <si>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</si>
  <si>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</si>
  <si>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</si>
  <si>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</si>
  <si>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</si>
  <si>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</si>
  <si>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</si>
  <si>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</si>
  <si>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</si>
  <si>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</si>
  <si>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</si>
  <si>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</si>
  <si>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</si>
  <si>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</si>
  <si>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</si>
  <si>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</si>
  <si>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</si>
  <si>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</si>
  <si>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</si>
  <si>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</si>
  <si>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</si>
  <si>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</si>
  <si>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</si>
  <si>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</si>
  <si>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</si>
  <si>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</si>
  <si>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</si>
  <si>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</si>
  <si>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</si>
  <si>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</si>
  <si>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</si>
  <si>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</si>
  <si>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</si>
  <si>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</si>
  <si>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</si>
  <si>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</si>
  <si>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</si>
  <si>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</si>
  <si>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</si>
  <si>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</si>
  <si>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</si>
  <si>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</si>
  <si>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</si>
  <si>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</si>
  <si>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</si>
  <si>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</si>
  <si>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</si>
  <si>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</si>
  <si>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</si>
  <si>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</si>
  <si>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</si>
  <si>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</si>
  <si>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</si>
  <si>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</si>
  <si>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</si>
  <si>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</si>
  <si>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</si>
  <si>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</si>
  <si>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</si>
  <si>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</si>
  <si>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</si>
  <si>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</si>
  <si>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</si>
  <si>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</si>
  <si>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</si>
  <si>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</si>
  <si>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</si>
  <si>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</si>
  <si>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</si>
  <si>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</si>
  <si>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</si>
  <si>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</si>
  <si>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</si>
  <si>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</si>
  <si>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</si>
  <si>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</si>
  <si>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</si>
  <si>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</si>
  <si>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</si>
  <si>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</si>
  <si>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</si>
  <si>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</si>
  <si>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</si>
  <si>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</si>
  <si>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</si>
  <si>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</si>
  <si>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</si>
  <si>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</si>
  <si>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</si>
  <si>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</si>
  <si>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</si>
  <si>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</si>
  <si>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</si>
  <si>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</si>
  <si>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</si>
  <si>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</si>
  <si>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</si>
  <si>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</si>
  <si>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</si>
  <si>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</si>
  <si>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</si>
  <si>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</si>
  <si>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</si>
  <si>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</si>
  <si>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</si>
  <si>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</si>
  <si>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</si>
  <si>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</si>
  <si>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</si>
  <si>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</si>
  <si>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</si>
  <si>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</si>
  <si>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</si>
  <si>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</si>
  <si>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</si>
  <si>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</si>
  <si>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</si>
  <si>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</si>
  <si>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</si>
  <si>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</si>
  <si>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</si>
  <si>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</si>
  <si>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</si>
  <si>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</si>
  <si>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</si>
  <si>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</si>
  <si>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</si>
  <si>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</si>
  <si>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</si>
  <si>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</si>
  <si>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</si>
  <si>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</si>
  <si>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</si>
  <si>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</si>
  <si>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</si>
  <si>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</si>
  <si>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</si>
  <si>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</si>
  <si>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</si>
  <si>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</si>
  <si>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</si>
  <si>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</si>
  <si>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</si>
  <si>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</si>
  <si>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</si>
  <si>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</si>
  <si>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</si>
  <si>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</si>
  <si>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</si>
  <si>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</si>
  <si>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</si>
  <si>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</si>
  <si>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</si>
  <si>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</si>
  <si>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</si>
  <si>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</si>
  <si>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</si>
  <si>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</si>
  <si>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</si>
  <si>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</si>
  <si>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</si>
  <si>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</si>
  <si>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</si>
  <si>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</si>
  <si>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</si>
  <si>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</si>
  <si>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</si>
  <si>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</si>
  <si>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</si>
  <si>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</si>
  <si>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</si>
  <si>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</si>
  <si>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</si>
  <si>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</si>
  <si>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</si>
  <si>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</si>
  <si>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</si>
  <si>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</si>
  <si>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</si>
  <si>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</si>
  <si>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</si>
  <si>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</si>
  <si>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</si>
  <si>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</si>
  <si>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</si>
  <si>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</si>
  <si>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</si>
  <si>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</si>
  <si>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</si>
  <si>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</si>
  <si>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</si>
  <si>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</si>
  <si>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</si>
  <si>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</si>
  <si>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</si>
  <si>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</si>
  <si>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</si>
  <si>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</si>
  <si>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</si>
  <si>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</si>
  <si>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</si>
  <si>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</si>
  <si>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</si>
  <si>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</si>
  <si>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</si>
  <si>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</si>
  <si>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</si>
  <si>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</si>
  <si>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</si>
  <si>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</si>
  <si>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</si>
  <si>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</si>
  <si>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</si>
  <si>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</si>
  <si>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</si>
  <si>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</si>
  <si>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</si>
  <si>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</si>
  <si>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</si>
  <si>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</si>
  <si>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</si>
  <si>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</si>
  <si>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</si>
  <si>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</si>
  <si>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</si>
  <si>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</si>
  <si>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</si>
  <si>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</si>
  <si>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</si>
  <si>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</si>
  <si>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</si>
  <si>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</si>
  <si>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</si>
  <si>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</si>
  <si>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</si>
  <si>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</si>
  <si>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</si>
  <si>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</si>
  <si>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</si>
  <si>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</si>
  <si>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</si>
  <si>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</si>
  <si>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</si>
  <si>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</si>
  <si>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</si>
  <si>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</si>
  <si>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</si>
  <si>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</si>
  <si>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</si>
  <si>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</si>
  <si>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</si>
  <si>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</si>
  <si>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</si>
  <si>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</si>
  <si>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</si>
  <si>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</si>
  <si>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</si>
  <si>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</si>
  <si>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</si>
  <si>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</si>
  <si>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</si>
  <si>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</si>
  <si>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</si>
  <si>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</si>
  <si>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</si>
  <si>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</si>
  <si>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</si>
  <si>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</si>
  <si>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</si>
  <si>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</si>
  <si>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</si>
  <si>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</si>
  <si>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</si>
  <si>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</si>
  <si>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</si>
  <si>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</si>
  <si>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</si>
  <si>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</si>
  <si>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</si>
  <si>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</si>
  <si>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</si>
  <si>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</si>
  <si>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</si>
  <si>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</si>
  <si>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</si>
  <si>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</si>
  <si>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</si>
  <si>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</si>
  <si>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</si>
  <si>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</si>
  <si>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</si>
  <si>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</si>
  <si>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</si>
  <si>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</si>
  <si>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</si>
  <si>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</si>
  <si>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</si>
  <si>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</si>
  <si>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</si>
  <si>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</si>
  <si>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</si>
  <si>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</si>
  <si>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</si>
  <si>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</si>
  <si>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</si>
  <si>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</si>
  <si>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</si>
  <si>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</si>
  <si>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</si>
  <si>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</si>
  <si>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</si>
  <si>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</si>
  <si>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</si>
  <si>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</si>
  <si>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</si>
  <si>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</si>
  <si>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</si>
  <si>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</si>
  <si>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</si>
  <si>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</si>
  <si>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</si>
  <si>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</si>
  <si>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</si>
  <si>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</si>
  <si>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</si>
  <si>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</si>
  <si>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</si>
  <si>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</si>
  <si>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</si>
  <si>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</si>
  <si>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</si>
  <si>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</si>
  <si>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</si>
  <si>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</si>
  <si>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</si>
  <si>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</si>
  <si>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</si>
  <si>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</si>
  <si>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</si>
  <si>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</si>
  <si>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</si>
  <si>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</si>
  <si>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</si>
  <si>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</si>
  <si>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</si>
  <si>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</si>
  <si>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</si>
  <si>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</si>
  <si>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</si>
  <si>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</si>
  <si>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</si>
  <si>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</si>
  <si>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</si>
  <si>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</si>
  <si>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</si>
  <si>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</si>
  <si>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</si>
  <si>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</si>
  <si>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</si>
  <si>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</si>
  <si>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</si>
  <si>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</si>
  <si>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</si>
  <si>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</si>
  <si>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</si>
  <si>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</si>
  <si>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</si>
  <si>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</si>
  <si>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</si>
  <si>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</si>
  <si>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</si>
  <si>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</si>
  <si>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</si>
  <si>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</si>
  <si>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</si>
  <si>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</si>
  <si>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</si>
  <si>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</si>
  <si>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</si>
  <si>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</si>
  <si>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</si>
  <si>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</si>
  <si>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</si>
  <si>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</si>
  <si>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</si>
  <si>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</si>
  <si>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</si>
  <si>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</si>
  <si>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</si>
  <si>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</si>
  <si>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</si>
  <si>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</si>
  <si>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</si>
  <si>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</si>
  <si>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</si>
  <si>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</si>
  <si>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</si>
  <si>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</si>
  <si>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</si>
  <si>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</si>
  <si>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</si>
  <si>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</si>
  <si>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</si>
  <si>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</si>
  <si>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</si>
  <si>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</si>
  <si>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</si>
  <si>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</si>
  <si>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</si>
  <si>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</si>
  <si>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</si>
  <si>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</si>
  <si>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</si>
  <si>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</si>
  <si>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</si>
  <si>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</si>
  <si>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</si>
  <si>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</si>
  <si>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</si>
  <si>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</si>
  <si>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</si>
  <si>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</si>
  <si>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</si>
  <si>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</si>
  <si>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</si>
  <si>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</si>
  <si>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</si>
  <si>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</si>
  <si>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</si>
  <si>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</si>
  <si>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</si>
  <si>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</si>
  <si>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</si>
  <si>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</si>
  <si>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</si>
  <si>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</si>
  <si>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</si>
  <si>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</si>
  <si>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</si>
  <si>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</si>
  <si>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</si>
  <si>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</si>
  <si>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</si>
  <si>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</si>
  <si>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</si>
  <si>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</si>
  <si>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</si>
  <si>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</si>
  <si>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</si>
  <si>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</si>
  <si>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</si>
  <si>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</si>
  <si>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</si>
  <si>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</si>
  <si>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</si>
  <si>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</si>
  <si>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</si>
  <si>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</si>
  <si>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</si>
  <si>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</si>
  <si>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</si>
  <si>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</si>
  <si>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</si>
  <si>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</si>
  <si>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</si>
  <si>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</si>
  <si>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</si>
  <si>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</si>
  <si>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</si>
  <si>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</si>
  <si>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</si>
  <si>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</si>
  <si>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</si>
  <si>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</si>
  <si>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</si>
  <si>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</si>
  <si>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</si>
  <si>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</si>
  <si>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</si>
  <si>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</si>
  <si>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</si>
  <si>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</si>
  <si>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</si>
  <si>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</si>
  <si>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</si>
  <si>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</si>
  <si>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</si>
  <si>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</si>
  <si>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</si>
  <si>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</si>
  <si>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</si>
  <si>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</si>
  <si>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</si>
  <si>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</si>
  <si>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</si>
  <si>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</si>
  <si>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</si>
  <si>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</si>
  <si>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</si>
  <si>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</si>
  <si>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</si>
  <si>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</si>
  <si>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</si>
  <si>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</si>
  <si>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</si>
  <si>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</si>
  <si>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</si>
  <si>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</si>
  <si>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</si>
  <si>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</si>
  <si>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</si>
  <si>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</si>
  <si>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</si>
  <si>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</si>
  <si>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</si>
  <si>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</si>
  <si>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</si>
  <si>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</si>
  <si>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</si>
  <si>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</si>
  <si>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</si>
  <si>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</si>
  <si>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</si>
  <si>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</si>
  <si>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</si>
  <si>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</si>
  <si>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</si>
  <si>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</si>
  <si>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</si>
  <si>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</si>
  <si>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</si>
  <si>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</si>
  <si>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</si>
  <si>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</si>
  <si>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</si>
  <si>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</si>
  <si>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</si>
  <si>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</si>
  <si>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</si>
  <si>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</si>
  <si>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</si>
  <si>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</si>
  <si>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</si>
  <si>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</si>
  <si>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</si>
  <si>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</si>
  <si>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</si>
  <si>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</si>
  <si>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</si>
  <si>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</si>
  <si>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</si>
  <si>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</si>
  <si>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</si>
  <si>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</si>
  <si>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</si>
  <si>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</si>
  <si>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</si>
  <si>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</si>
  <si>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</si>
  <si>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</si>
  <si>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</si>
  <si>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</si>
  <si>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</si>
  <si>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</si>
  <si>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</si>
  <si>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</si>
  <si>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</si>
  <si>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</si>
  <si>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</si>
  <si>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</si>
  <si>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</si>
  <si>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</si>
  <si>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</si>
  <si>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</si>
  <si>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</si>
  <si>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</si>
  <si>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</si>
  <si>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</si>
  <si>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</si>
  <si>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</si>
  <si>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</si>
  <si>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</si>
  <si>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</si>
  <si>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</si>
  <si>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</si>
  <si>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</si>
  <si>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</si>
  <si>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</si>
  <si>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</si>
  <si>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</si>
  <si>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</si>
  <si>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</si>
  <si>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</si>
  <si>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</si>
  <si>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</si>
  <si>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</si>
  <si>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</si>
  <si>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</si>
  <si>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</si>
  <si>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</si>
  <si>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</si>
  <si>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</si>
  <si>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</si>
  <si>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</si>
  <si>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</si>
  <si>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</si>
  <si>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</si>
  <si>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</si>
  <si>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</si>
  <si>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</si>
  <si>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</si>
  <si>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</si>
  <si>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</si>
  <si>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</si>
  <si>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</si>
  <si>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</si>
  <si>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</si>
  <si>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</si>
  <si>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</si>
  <si>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</si>
  <si>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</si>
  <si>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</si>
  <si>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</si>
  <si>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</si>
  <si>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</si>
  <si>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</si>
  <si>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</si>
  <si>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</si>
  <si>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</si>
  <si>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</si>
  <si>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</si>
  <si>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</si>
  <si>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</si>
  <si>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</si>
  <si>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</si>
  <si>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</si>
  <si>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</si>
  <si>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</si>
  <si>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</si>
  <si>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</si>
  <si>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</si>
  <si>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</si>
  <si>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</si>
  <si>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</si>
  <si>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</si>
  <si>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</si>
  <si>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</si>
  <si>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</si>
  <si>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</si>
  <si>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</si>
  <si>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</si>
  <si>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</si>
  <si>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</si>
  <si>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</si>
  <si>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</si>
  <si>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</si>
  <si>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</si>
  <si>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</si>
  <si>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</si>
  <si>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</si>
  <si>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</si>
  <si>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</si>
  <si>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</si>
  <si>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</si>
  <si>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</si>
  <si>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</si>
  <si>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</si>
  <si>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</si>
  <si>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</si>
  <si>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</si>
  <si>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</si>
  <si>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</si>
  <si>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</si>
  <si>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</si>
  <si>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</si>
  <si>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</si>
  <si>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</si>
  <si>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</si>
  <si>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</si>
  <si>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</si>
  <si>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</si>
  <si>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</si>
  <si>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</si>
  <si>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</si>
  <si>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</si>
  <si>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</si>
  <si>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</si>
  <si>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</si>
  <si>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</si>
  <si>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</si>
  <si>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</si>
  <si>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</si>
  <si>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</si>
  <si>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</si>
  <si>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</si>
  <si>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</si>
  <si>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</si>
  <si>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</si>
  <si>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</si>
  <si>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</si>
  <si>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</si>
  <si>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</si>
  <si>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</si>
  <si>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</si>
  <si>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</si>
  <si>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</si>
  <si>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</si>
  <si>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</si>
  <si>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</si>
  <si>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</si>
  <si>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</si>
  <si>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</si>
  <si>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</si>
  <si>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</si>
  <si>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</si>
  <si>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</si>
  <si>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</si>
  <si>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</si>
  <si>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</si>
  <si>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</si>
  <si>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</si>
  <si>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</si>
  <si>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</si>
  <si>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</si>
  <si>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</si>
  <si>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</si>
  <si>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</si>
  <si>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</si>
  <si>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</si>
  <si>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</si>
  <si>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</si>
  <si>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</si>
  <si>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</si>
  <si>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</si>
  <si>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</si>
  <si>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</si>
  <si>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</si>
  <si>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</si>
  <si>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</si>
  <si>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</si>
  <si>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</si>
  <si>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</si>
  <si>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</si>
  <si>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</si>
  <si>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</si>
  <si>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</si>
  <si>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</si>
  <si>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</si>
  <si>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</si>
  <si>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</si>
  <si>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</si>
  <si>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</si>
  <si>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</si>
  <si>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</si>
  <si>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</si>
  <si>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</si>
  <si>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</si>
  <si>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</si>
  <si>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</si>
  <si>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</si>
  <si>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</si>
  <si>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</si>
  <si>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</si>
  <si>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</si>
  <si>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</si>
  <si>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</si>
  <si>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</si>
  <si>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</si>
  <si>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</si>
  <si>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</si>
  <si>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</si>
  <si>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</si>
  <si>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</si>
  <si>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</si>
  <si>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</si>
  <si>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</si>
  <si>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</si>
  <si>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</si>
  <si>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</si>
  <si>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</si>
  <si>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</si>
  <si>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</si>
  <si>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</si>
  <si>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</si>
  <si>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</si>
  <si>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</si>
  <si>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</si>
  <si>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</si>
  <si>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</si>
  <si>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</si>
  <si>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</si>
  <si>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</si>
  <si>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</si>
  <si>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</si>
  <si>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</si>
  <si>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</si>
  <si>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</si>
  <si>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</si>
  <si>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</si>
  <si>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</si>
  <si>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</si>
  <si>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</si>
  <si>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</si>
  <si>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</si>
  <si>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</si>
  <si>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</si>
  <si>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</si>
  <si>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</si>
  <si>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</si>
  <si>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</si>
  <si>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</si>
  <si>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</si>
  <si>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</si>
  <si>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</si>
  <si>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</si>
  <si>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</si>
  <si>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</si>
  <si>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</si>
  <si>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</si>
  <si>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</si>
  <si>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</si>
  <si>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</si>
  <si>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</si>
  <si>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</si>
  <si>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</si>
  <si>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</si>
  <si>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</si>
  <si>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</si>
  <si>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</si>
  <si>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</si>
  <si>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</si>
  <si>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</si>
  <si>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</si>
  <si>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</si>
  <si>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</si>
  <si>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</si>
  <si>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</si>
  <si>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</si>
  <si>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</si>
  <si>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</si>
  <si>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</si>
  <si>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</si>
  <si>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</si>
  <si>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</si>
  <si>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</si>
  <si>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</si>
  <si>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</si>
  <si>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</si>
  <si>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</si>
  <si>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</si>
  <si>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</si>
  <si>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</si>
  <si>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</si>
  <si>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</si>
  <si>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</si>
  <si>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</si>
  <si>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</si>
  <si>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</si>
  <si>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</si>
  <si>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</si>
  <si>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</si>
  <si>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</si>
  <si>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</si>
  <si>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</si>
  <si>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</si>
  <si>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</si>
  <si>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</si>
  <si>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</si>
  <si>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</si>
  <si>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</si>
  <si>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</si>
  <si>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</si>
  <si>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</si>
  <si>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</si>
  <si>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</si>
  <si>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</si>
  <si>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</si>
  <si>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</si>
  <si>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</si>
  <si>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</si>
  <si>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</si>
  <si>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</si>
  <si>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</si>
  <si>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</si>
  <si>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</si>
  <si>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</si>
  <si>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</si>
  <si>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</si>
  <si>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</si>
  <si>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</si>
  <si>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</si>
  <si>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</si>
  <si>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</si>
  <si>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</si>
  <si>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</si>
  <si>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</si>
  <si>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</si>
  <si>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</si>
  <si>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</si>
  <si>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</si>
  <si>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</si>
  <si>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</si>
  <si>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</si>
  <si>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</si>
  <si>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</si>
  <si>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</si>
  <si>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</si>
  <si>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</si>
  <si>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</si>
  <si>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</si>
  <si>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</si>
  <si>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</si>
  <si>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</si>
  <si>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</si>
  <si>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</si>
  <si>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</si>
  <si>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</si>
  <si>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</si>
  <si>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</si>
  <si>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</si>
  <si>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</si>
  <si>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</si>
  <si>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</si>
  <si>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</si>
  <si>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</si>
  <si>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</si>
  <si>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</si>
  <si>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</si>
  <si>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</si>
  <si>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</si>
  <si>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</si>
  <si>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</si>
  <si>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</si>
  <si>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</si>
  <si>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</si>
  <si>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</si>
  <si>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</si>
  <si>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</si>
  <si>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</si>
  <si>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</si>
  <si>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</si>
  <si>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</si>
  <si>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</si>
  <si>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</si>
  <si>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</si>
  <si>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</si>
  <si>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</si>
  <si>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</si>
  <si>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</si>
  <si>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</si>
  <si>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</si>
  <si>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</si>
  <si>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</si>
  <si>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</si>
  <si>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</si>
  <si>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</si>
  <si>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</si>
  <si>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</si>
  <si>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</si>
  <si>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</si>
  <si>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</si>
  <si>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</si>
  <si>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</si>
  <si>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</si>
  <si>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</si>
  <si>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</si>
  <si>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</si>
  <si>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</si>
  <si>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</si>
  <si>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</si>
  <si>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</si>
  <si>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</si>
  <si>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</si>
  <si>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</si>
  <si>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</si>
  <si>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</si>
  <si>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</si>
  <si>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</si>
  <si>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</si>
  <si>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</si>
  <si>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</si>
  <si>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</si>
  <si>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</si>
  <si>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</si>
  <si>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</si>
  <si>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</si>
  <si>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</si>
  <si>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</si>
  <si>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</si>
  <si>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</si>
  <si>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</si>
  <si>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</si>
  <si>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</si>
  <si>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</si>
  <si>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</si>
  <si>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</si>
  <si>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</si>
  <si>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</si>
  <si>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</si>
  <si>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</si>
  <si>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</si>
  <si>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</si>
  <si>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</si>
  <si>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</si>
  <si>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</si>
  <si>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</si>
  <si>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</si>
  <si>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</si>
  <si>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</si>
  <si>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</si>
  <si>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</si>
  <si>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</si>
  <si>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</si>
  <si>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</si>
  <si>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</si>
  <si>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</si>
  <si>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</si>
  <si>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</si>
  <si>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</si>
  <si>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</si>
  <si>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</si>
  <si>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</si>
  <si>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</si>
  <si>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</si>
  <si>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</si>
  <si>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</si>
  <si>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</si>
  <si>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</si>
  <si>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</si>
  <si>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</si>
  <si>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</si>
  <si>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</si>
  <si>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</si>
  <si>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</si>
  <si>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</si>
  <si>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</si>
  <si>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</si>
  <si>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</si>
  <si>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</si>
  <si>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</si>
  <si>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</si>
  <si>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</si>
  <si>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</si>
  <si>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</si>
  <si>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</si>
  <si>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</si>
  <si>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</si>
  <si>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</si>
  <si>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</si>
  <si>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</si>
  <si>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</si>
  <si>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</si>
  <si>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</si>
  <si>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</si>
  <si>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</si>
  <si>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</si>
  <si>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</si>
  <si>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</si>
  <si>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</si>
  <si>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</si>
  <si>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</si>
  <si>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</si>
  <si>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</si>
  <si>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</si>
  <si>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</si>
  <si>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</si>
  <si>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</si>
  <si>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</si>
  <si>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</si>
  <si>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</si>
  <si>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</si>
  <si>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</si>
  <si>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</si>
  <si>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</si>
  <si>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</si>
  <si>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</si>
  <si>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</si>
  <si>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</si>
  <si>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</si>
  <si>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</si>
  <si>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</si>
  <si>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</si>
  <si>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</si>
  <si>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</si>
  <si>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</si>
  <si>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</si>
  <si>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</si>
  <si>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</si>
  <si>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</si>
  <si>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</si>
  <si>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</si>
  <si>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</si>
  <si>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</si>
  <si>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</si>
  <si>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</si>
  <si>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</si>
  <si>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</si>
  <si>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</si>
  <si>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</si>
  <si>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</si>
  <si>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</si>
  <si>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</si>
  <si>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</si>
  <si>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</si>
  <si>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</si>
  <si>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</si>
  <si>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</si>
  <si>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</si>
  <si>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</si>
  <si>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</si>
  <si>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</si>
  <si>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</si>
  <si>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</si>
  <si>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</si>
  <si>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</si>
  <si>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</si>
  <si>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</si>
  <si>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</si>
  <si>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</si>
  <si>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</si>
  <si>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</si>
  <si>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</si>
  <si>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</si>
  <si>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</si>
  <si>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</si>
  <si>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</si>
  <si>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</si>
  <si>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</si>
  <si>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</si>
  <si>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</si>
  <si>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</si>
  <si>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</si>
  <si>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</si>
  <si>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</si>
  <si>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</si>
  <si>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</si>
  <si>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</si>
  <si>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</si>
  <si>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</si>
  <si>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</si>
  <si>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</si>
  <si>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</si>
  <si>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</si>
  <si>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</si>
  <si>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</si>
  <si>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</si>
  <si>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</si>
  <si>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</si>
  <si>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</si>
  <si>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</si>
  <si>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</si>
  <si>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</si>
  <si>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</si>
  <si>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</si>
  <si>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</si>
  <si>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</si>
  <si>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</si>
  <si>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</si>
  <si>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</si>
  <si>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</si>
  <si>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</si>
  <si>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</si>
  <si>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</si>
  <si>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</si>
  <si>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</si>
  <si>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</si>
  <si>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</si>
  <si>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</si>
  <si>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</si>
  <si>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</si>
  <si>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</si>
  <si>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</si>
  <si>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</si>
  <si>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</si>
  <si>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</si>
  <si>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</si>
  <si>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</si>
  <si>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</si>
  <si>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</si>
  <si>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</si>
  <si>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</si>
  <si>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</si>
  <si>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</si>
  <si>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</si>
  <si>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</si>
  <si>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</si>
  <si>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</si>
  <si>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</si>
  <si>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</si>
  <si>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</si>
  <si>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</si>
  <si>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</si>
  <si>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</si>
  <si>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</si>
  <si>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</si>
  <si>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</si>
  <si>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</si>
  <si>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</si>
  <si>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</si>
  <si>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</si>
  <si>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</si>
  <si>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</si>
  <si>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</si>
  <si>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</si>
  <si>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</si>
  <si>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</si>
  <si>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</si>
  <si>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</si>
  <si>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</si>
  <si>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</si>
  <si>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</si>
  <si>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</si>
  <si>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</si>
  <si>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</si>
  <si>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</si>
  <si>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</si>
  <si>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</si>
  <si>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</si>
  <si>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</si>
  <si>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</si>
  <si>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</si>
  <si>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</si>
  <si>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</si>
  <si>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</si>
  <si>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</si>
  <si>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</si>
  <si>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</si>
  <si>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</si>
  <si>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</si>
  <si>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</si>
  <si>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</si>
  <si>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</si>
  <si>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</si>
  <si>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</si>
  <si>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</si>
  <si>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</si>
  <si>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</si>
  <si>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</si>
  <si>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</si>
  <si>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</si>
  <si>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</si>
  <si>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</si>
  <si>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</si>
  <si>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</si>
  <si>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</si>
  <si>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</si>
  <si>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</si>
  <si>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</si>
  <si>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</si>
  <si>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</si>
  <si>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</si>
  <si>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</si>
  <si>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</si>
  <si>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</si>
  <si>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</si>
  <si>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</si>
  <si>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</si>
  <si>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</si>
  <si>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</si>
  <si>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</si>
  <si>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</si>
  <si>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</si>
  <si>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</si>
  <si>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</si>
  <si>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</si>
  <si>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</si>
  <si>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</si>
  <si>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</si>
  <si>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</si>
  <si>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</si>
  <si>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</si>
  <si>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</si>
  <si>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</si>
  <si>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</si>
  <si>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</si>
  <si>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</si>
  <si>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</si>
  <si>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</si>
  <si>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</si>
  <si>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</si>
  <si>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</si>
  <si>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</si>
  <si>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</si>
  <si>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</si>
  <si>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</si>
  <si>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</si>
  <si>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</si>
  <si>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</si>
  <si>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</si>
  <si>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</si>
  <si>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</si>
  <si>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</si>
  <si>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</si>
  <si>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</si>
  <si>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</si>
  <si>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</si>
  <si>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</si>
  <si>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</si>
  <si>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</si>
  <si>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</si>
  <si>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</si>
  <si>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</si>
  <si>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</si>
  <si>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</si>
  <si>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</si>
  <si>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</si>
  <si>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</si>
  <si>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</si>
  <si>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</si>
  <si>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</si>
  <si>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</si>
  <si>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</si>
  <si>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</si>
  <si>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</si>
  <si>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</si>
  <si>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</si>
  <si>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</si>
  <si>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</si>
  <si>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</si>
  <si>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</si>
  <si>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</si>
  <si>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</si>
  <si>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</si>
  <si>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</si>
  <si>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</si>
  <si>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</si>
  <si>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</si>
  <si>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</si>
  <si>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</si>
  <si>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</si>
  <si>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</si>
  <si>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</si>
  <si>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</si>
  <si>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</si>
  <si>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</si>
  <si>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</si>
  <si>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</si>
  <si>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</si>
  <si>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</si>
  <si>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</si>
  <si>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</si>
  <si>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</si>
  <si>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</si>
  <si>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</si>
  <si>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</si>
  <si>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</si>
  <si>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</si>
  <si>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</si>
  <si>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</si>
  <si>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</si>
  <si>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</si>
  <si>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</si>
  <si>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</si>
  <si>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</si>
  <si>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</si>
  <si>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</si>
  <si>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</si>
  <si>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</si>
  <si>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</si>
  <si>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</si>
  <si>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</si>
  <si>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</si>
  <si>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</si>
  <si>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</si>
  <si>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</si>
  <si>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</si>
  <si>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</si>
  <si>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</si>
  <si>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</si>
  <si>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</si>
  <si>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</si>
  <si>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</si>
  <si>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</si>
  <si>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</si>
  <si>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</si>
  <si>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</si>
  <si>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</si>
  <si>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</si>
  <si>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</si>
  <si>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</si>
  <si>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</si>
  <si>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</si>
  <si>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</si>
  <si>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</si>
  <si>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</si>
  <si>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</si>
  <si>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</si>
  <si>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</si>
  <si>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</si>
  <si>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</si>
  <si>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</si>
  <si>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</si>
  <si>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</si>
  <si>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</si>
  <si>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</si>
  <si>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</si>
  <si>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</si>
  <si>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</si>
  <si>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</si>
  <si>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</si>
  <si>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</si>
  <si>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</si>
  <si>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</si>
  <si>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</si>
  <si>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</si>
  <si>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</si>
  <si>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</si>
  <si>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</si>
  <si>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</si>
  <si>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</si>
  <si>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</si>
  <si>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</si>
  <si>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</si>
  <si>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</si>
  <si>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</si>
  <si>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</si>
  <si>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</si>
  <si>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</si>
  <si>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</si>
  <si>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</si>
  <si>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</si>
  <si>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</si>
  <si>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</si>
  <si>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</si>
  <si>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</si>
  <si>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</si>
  <si>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</si>
  <si>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</si>
  <si>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</si>
  <si>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</si>
  <si>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</si>
  <si>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</si>
  <si>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</si>
  <si>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</si>
  <si>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</si>
  <si>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</si>
  <si>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</si>
  <si>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</si>
  <si>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</si>
  <si>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</si>
  <si>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</si>
  <si>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</si>
  <si>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</si>
  <si>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</si>
  <si>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</si>
  <si>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</si>
  <si>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</si>
  <si>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</si>
  <si>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</si>
  <si>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</si>
  <si>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</si>
  <si>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</si>
  <si>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</si>
  <si>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</si>
  <si>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</si>
  <si>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</si>
  <si>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</si>
  <si>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</si>
  <si>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</si>
  <si>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</si>
  <si>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</si>
  <si>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</si>
  <si>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</si>
  <si>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</si>
  <si>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</si>
  <si>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</si>
  <si>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</si>
  <si>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</si>
  <si>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</si>
  <si>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</si>
  <si>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</si>
  <si>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</si>
  <si>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</si>
  <si>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</si>
  <si>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</si>
  <si>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</si>
  <si>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</si>
  <si>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</si>
  <si>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</si>
  <si>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</si>
  <si>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</si>
  <si>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</si>
  <si>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</si>
  <si>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</si>
  <si>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</si>
  <si>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</si>
  <si>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</si>
  <si>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</si>
  <si>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</si>
  <si>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</si>
  <si>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</si>
  <si>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</si>
  <si>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</si>
  <si>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</si>
  <si>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</si>
  <si>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</si>
  <si>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</si>
  <si>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</si>
  <si>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</si>
  <si>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</si>
  <si>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</si>
  <si>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</si>
  <si>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</si>
  <si>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</si>
  <si>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</si>
  <si>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</si>
  <si>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</si>
  <si>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</si>
  <si>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</si>
  <si>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</si>
  <si>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</si>
  <si>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</si>
  <si>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</si>
  <si>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</si>
  <si>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</si>
  <si>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</si>
  <si>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</si>
  <si>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</si>
  <si>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</si>
  <si>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</si>
  <si>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</si>
  <si>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</si>
  <si>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</si>
  <si>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</si>
  <si>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</si>
  <si>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</si>
  <si>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</si>
  <si>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</si>
  <si>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</si>
  <si>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</si>
  <si>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</si>
  <si>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</si>
  <si>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</si>
  <si>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</si>
  <si>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</si>
  <si>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</si>
  <si>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</si>
  <si>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</si>
  <si>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</si>
  <si>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</si>
  <si>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</si>
  <si>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</si>
  <si>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</si>
  <si>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</si>
  <si>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</si>
  <si>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</si>
  <si>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</si>
  <si>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</si>
  <si>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</si>
  <si>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</si>
  <si>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</si>
  <si>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</si>
  <si>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</si>
  <si>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</si>
  <si>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</si>
  <si>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</si>
  <si>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</si>
  <si>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</si>
  <si>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</si>
  <si>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</si>
  <si>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</si>
  <si>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</si>
  <si>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</si>
  <si>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</si>
  <si>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</si>
  <si>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</si>
  <si>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</si>
  <si>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</si>
  <si>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</si>
  <si>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</si>
  <si>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</si>
  <si>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</si>
  <si>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</si>
  <si>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</si>
  <si>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</si>
  <si>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</si>
  <si>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</si>
  <si>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</si>
  <si>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</si>
  <si>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</si>
  <si>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</si>
  <si>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</si>
  <si>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</si>
  <si>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</si>
  <si>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</si>
  <si>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</si>
  <si>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</si>
  <si>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</si>
  <si>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</si>
  <si>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</si>
  <si>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</si>
  <si>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</si>
  <si>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</si>
  <si>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</si>
  <si>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</si>
  <si>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</si>
  <si>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</si>
  <si>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</si>
  <si>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</si>
  <si>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</si>
  <si>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</si>
  <si>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</si>
  <si>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</si>
  <si>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</si>
  <si>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</si>
  <si>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</si>
  <si>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</si>
  <si>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</si>
  <si>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</si>
  <si>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</si>
  <si>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</si>
  <si>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</si>
  <si>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</si>
  <si>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</si>
  <si>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</si>
  <si>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</si>
  <si>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</si>
  <si>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</si>
  <si>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</si>
  <si>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</si>
  <si>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</si>
  <si>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</si>
  <si>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</si>
  <si>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</si>
  <si>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</si>
  <si>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</si>
  <si>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</si>
  <si>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</si>
  <si>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</si>
  <si>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</si>
  <si>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PCM-20251028-00000940</t>
  </si>
  <si>
    <t xml:space="preserve">Restored by PG </t>
  </si>
  <si>
    <t>PCM-20251028-00000975</t>
  </si>
  <si>
    <t xml:space="preserve"> PCM-20250215-00000830 </t>
  </si>
  <si>
    <t>LTE site still down and  site located in aramco area access issue need special permission</t>
  </si>
  <si>
    <t>PCM-20251028-00001142</t>
  </si>
  <si>
    <t>EM team on the way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</si>
  <si>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</si>
  <si>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</si>
  <si>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</si>
  <si>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</si>
  <si>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</si>
  <si>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</si>
  <si>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</si>
  <si>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</si>
  <si>
    <t>KMS0586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</si>
</sst>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1" totalsRowShown="0" headerRowDxfId="157" dataDxfId="156" headerRowBorderDxfId="154" tableBorderDxfId="155" totalsRowBorderDxfId="153">
  <autoFilter ref="A1:CJ2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7" totalsRowShown="0" headerRowDxfId="48" dataDxfId="47" headerRowBorderDxfId="45" tableBorderDxfId="46" totalsRowBorderDxfId="44">
  <autoFilter ref="A1:L18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3" totalsRowShown="0" headerRowDxfId="31" dataDxfId="30" headerRowBorderDxfId="28" tableBorderDxfId="29">
  <autoFilter ref="A1:L44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tabSelected="1" workbookViewId="0">
      <selection activeCell="A4" sqref="A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295.62365682870586</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45958.572082754632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45958.572082754632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45958.572082754632</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45958.572082754632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45958.572082754632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45958.572082754632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45958.572082754632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45958.572082754632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45958.572082754632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45958.572082754632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45958.572082754632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45958.572082754632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45958.572082754632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45958.572082754632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45958.572082754632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45958.572082754632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45958.572082754632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45958.572082754632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45958.572082754632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45958.572082754632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45958.572082754632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45958.572082754632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45958.572082754632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45958.572082754632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45958.572082754632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45958.572082754632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45958.572082754632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45958.572082754632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45958.572082754632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45958.572082754632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45958.572082754632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45958.572082754632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45958.572082754632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45958.572082754632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45958.572082754632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45958.572082754632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45958.572082754632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45958.572082754632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45958.572082754632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45958.572082754632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45958.572082754632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45958.572082754632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45958.572082754632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45958.572082754632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45958.572082754632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45958.572082754632</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45958.572082754632</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B34BF061-BE94-4C88-8415-3A73BDF6BC76}"/>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1"/>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133.57224479167053</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4</v>
      </c>
      <c r="D4" s="18" t="s">
        <v>21450</v>
      </c>
      <c r="E4" s="87" t="s">
        <v>38998</v>
      </c>
      <c r="F4" s="115">
        <v>45958.463958333334</v>
      </c>
      <c r="G4" s="116">
        <f ca="1">IFERROR(NOW()-F4,"-")</f>
        <v>0.10812442129827105</v>
      </c>
      <c r="H4" s="115">
        <v>45958.455625000002</v>
      </c>
      <c r="I4" s="18" t="str">
        <f>IFERROR(VLOOKUP(D4,DB!A:F,6,0),"")</f>
        <v>SCECO</v>
      </c>
      <c r="J4" s="18" t="str">
        <f>IFERROR(VLOOKUP(D4,DB!A:G,7,0),"")</f>
        <v>Dead+No BB Shifted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39084</v>
      </c>
      <c r="B5" s="18" t="str">
        <f>IFERROR(VLOOKUP(D5,DB!A:K,11,0),"")</f>
        <v>R2</v>
      </c>
      <c r="C5" s="18">
        <v>1</v>
      </c>
      <c r="D5" s="18" t="s">
        <v>22875</v>
      </c>
      <c r="E5" s="114" t="s">
        <v>38998</v>
      </c>
      <c r="F5" s="115">
        <v>45958.478877314818</v>
      </c>
      <c r="G5" s="116">
        <f ca="1">IFERROR(NOW()-F5,"-")</f>
        <v>9.3205439814482816E-2</v>
      </c>
      <c r="H5" s="115">
        <v>45958.473321759258</v>
      </c>
      <c r="I5" s="18" t="str">
        <f>IFERROR(VLOOKUP(D5,DB!A:F,6,0),"")</f>
        <v>SCECO</v>
      </c>
      <c r="J5" s="18" t="str">
        <f>IFERROR(VLOOKUP(D5,DB!A:G,7,0),"")</f>
        <v>Dead</v>
      </c>
      <c r="K5" s="19" t="s">
        <v>39083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45958.572082754632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45958.572082754632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45958.572082754632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45958.572082754632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45958.572082754632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45958.572082754632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45958.572082754632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45958.572082754632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45958.572082754632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45958.572082754632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45958.572082754632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45958.572082754632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45958.572082754632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45958.572082754632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45958.572082754632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45958.572082754632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45958.572082754632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45958.572082754632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45958.572082754632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45958.572082754632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45958.572082754632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45958.572082754632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45958.572082754632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45958.572082754632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45958.572082754632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45958.572082754632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45958.572082754632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45958.572082754632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45958.572082754632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45958.572082754632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45958.572082754632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45958.572082754632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45958.572082754632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45958.572082754632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45958.572082754632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45958.572082754632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45958.572082754632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45958.572082754632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45958.572082754632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45958.572082754632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45958.572082754632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45958.572082754632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45958.572082754632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45958.572082754632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45958.572082754632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45958.572082754632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45958.572082754632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45958.572082754632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45958.572082754632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45958.572082754632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45958.572082754632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61"/>
      <c r="B57" s="162" t="str">
        <f>IFERROR(VLOOKUP(D57,DB!A:K,11,0),"")</f>
        <v/>
      </c>
      <c r="C57" s="162"/>
      <c r="D57" s="162"/>
      <c r="E57" s="163"/>
      <c r="F57" s="164"/>
      <c r="G57" s="165">
        <f ca="1">IFERROR(NOW()-F57,"-")</f>
        <v>45958.572082754632</v>
      </c>
      <c r="H57" s="164"/>
      <c r="I57" s="162" t="str">
        <f>IFERROR(VLOOKUP(D57,DB!A:F,6,0),"")</f>
        <v/>
      </c>
      <c r="J57" s="162" t="str">
        <f>IFERROR(VLOOKUP(D57,DB!A:G,7,0),"")</f>
        <v/>
      </c>
      <c r="K57" s="166"/>
      <c r="L57" s="162" t="str">
        <f>IFERROR(VLOOKUP(D57,DB!A:I,9,0),"")</f>
        <v/>
      </c>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62"/>
      <c r="AL57" s="162"/>
      <c r="AM57" s="162"/>
      <c r="AN57" s="162"/>
      <c r="AO57" s="162"/>
      <c r="AP57" s="162"/>
      <c r="AQ57" s="162"/>
      <c r="AR57" s="162"/>
      <c r="AS57" s="162"/>
      <c r="AT57" s="162"/>
      <c r="AU57" s="162"/>
      <c r="AV57" s="162"/>
      <c r="AW57" s="162"/>
      <c r="AX57" s="162"/>
      <c r="AY57" s="162"/>
      <c r="AZ57" s="162"/>
      <c r="BA57" s="162"/>
      <c r="BB57" s="162"/>
      <c r="BC57" s="162"/>
      <c r="BD57" s="162"/>
      <c r="BE57" s="162"/>
      <c r="BF57" s="162"/>
      <c r="BG57" s="162"/>
      <c r="BH57" s="162"/>
      <c r="BI57" s="162"/>
      <c r="BJ57" s="162"/>
      <c r="BK57" s="162"/>
      <c r="BL57" s="162"/>
      <c r="BM57" s="162"/>
      <c r="BN57" s="162"/>
      <c r="BO57" s="162"/>
      <c r="BP57" s="162"/>
      <c r="BQ57" s="162"/>
      <c r="BR57" s="162"/>
      <c r="BS57" s="162"/>
      <c r="BT57" s="162"/>
      <c r="BU57" s="162"/>
      <c r="BV57" s="162"/>
      <c r="BW57" s="162"/>
      <c r="BX57" s="162"/>
      <c r="BY57" s="162"/>
      <c r="BZ57" s="162"/>
      <c r="CA57" s="162"/>
      <c r="CB57" s="162"/>
      <c r="CC57" s="162"/>
      <c r="CD57" s="162"/>
      <c r="CE57" s="162"/>
      <c r="CF57" s="162"/>
      <c r="CG57" s="162"/>
      <c r="CH57" s="162"/>
      <c r="CI57" s="162"/>
      <c r="CJ57" s="167"/>
    </row>
    <row r="58" spans="1:88" ht="31.5" customHeight="1">
      <c r="A58" s="113"/>
      <c r="B58" s="18" t="str">
        <f>IFERROR(VLOOKUP(D58,DB!A:K,11,0),"")</f>
        <v/>
      </c>
      <c r="C58" s="18"/>
      <c r="D58" s="18"/>
      <c r="E58" s="114"/>
      <c r="F58" s="115"/>
      <c r="G58" s="116">
        <f ca="1">IFERROR(NOW()-F58,"-")</f>
        <v>45958.572082754632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45958.572082754632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45958.572082754632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45958.572082754632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45958.572082754632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45958.572082754632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45958.572082754632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45958.572082754632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45958.572082754632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45958.572082754632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45958.572082754632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45958.572082754632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45958.572082754632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45958.572082754632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45958.572082754632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45958.572082754632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45958.572082754632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45958.572082754632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45958.572082754632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45958.572082754632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45958.572082754632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45958.572082754632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45958.572082754632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45958.572082754632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45958.572082754632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45958.572082754632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45958.572082754632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45958.572082754632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45958.572082754632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45958.572082754632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45958.572082754632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45958.572082754632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45958.572082754632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45958.572082754632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45958.572082754632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45958.572082754632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45958.572082754632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45958.572082754632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45958.572082754632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45958.572082754632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45958.572082754632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45958.572082754632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45958.572082754632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45958.572082754632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45958.572082754632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45958.572082754632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45958.572082754632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45958.572082754632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45958.572082754632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45958.572082754632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45958.572082754632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45958.572082754632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45958.572082754632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45958.572082754632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45958.572082754632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45958.572082754632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45958.572082754632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45958.572082754632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45958.572082754632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45958.572082754632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45958.572082754632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45958.572082754632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45958.572082754632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45958.572082754632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45958.572082754632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45958.572082754632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45958.572082754632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45958.572082754632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45958.572082754632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45958.572082754632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45958.572082754632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45958.572082754632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45958.572082754632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45958.572082754632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45958.572082754632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45958.572082754632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45958.572082754632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45958.572082754632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45958.572082754632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45958.572082754632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45958.572082754632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45958.572082754632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45958.572082754632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45958.572082754632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45958.572082754632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45958.572082754632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45958.572082754632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45958.572082754632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45958.572082754632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45958.572082754632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45958.572082754632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45958.572082754632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45958.572082754632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45958.572082754632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45958.572082754632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45958.572082754632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45958.572082754632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45958.572082754632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45958.572082754632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45958.572082754632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45958.572082754632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45958.572082754632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45958.572082754632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45958.572082754632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45958.572082754632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45958.572082754632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45958.572082754632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45958.572082754632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45958.572082754632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45958.572082754632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45958.572082754632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45958.572082754632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45958.572082754632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45958.572082754632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45958.572082754632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45958.572082754632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45958.572082754632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45958.572082754632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45958.572082754632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45958.572082754632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45958.572082754632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45958.572082754632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45958.572082754632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45958.572082754632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45958.572082754632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45958.572082754632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45958.572082754632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45958.572082754632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45958.572082754632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45958.572082754632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45958.572082754632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45958.572082754632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45958.572082754632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45958.572082754632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45958.572082754632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45958.572082754632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45958.572082754632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45958.572082754632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45958.572082754632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45958.572082754632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45958.572082754632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45958.572082754632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45958.572082754632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61"/>
      <c r="B201" s="162" t="str">
        <f>IFERROR(VLOOKUP(D201,DB!A:K,11,0),"")</f>
        <v/>
      </c>
      <c r="C201" s="162"/>
      <c r="D201" s="162"/>
      <c r="E201" s="163"/>
      <c r="F201" s="164"/>
      <c r="G201" s="165">
        <f ca="1">IFERROR(NOW()-F201,"-")</f>
        <v>45958.572082754632</v>
      </c>
      <c r="H201" s="164"/>
      <c r="I201" s="162" t="str">
        <f>IFERROR(VLOOKUP(D201,DB!A:F,6,0),"")</f>
        <v/>
      </c>
      <c r="J201" s="162" t="str">
        <f>IFERROR(VLOOKUP(D201,DB!A:G,7,0),"")</f>
        <v/>
      </c>
      <c r="K201" s="166"/>
      <c r="L201" s="162" t="str">
        <f>IFERROR(VLOOKUP(D201,DB!A:I,9,0),"")</f>
        <v/>
      </c>
      <c r="M201" s="162"/>
      <c r="N201" s="162"/>
      <c r="O201" s="162"/>
      <c r="P201" s="162"/>
      <c r="Q201" s="162"/>
      <c r="R201" s="162"/>
      <c r="S201" s="162"/>
      <c r="T201" s="162"/>
      <c r="U201" s="162"/>
      <c r="V201" s="162"/>
      <c r="W201" s="162"/>
      <c r="X201" s="162"/>
      <c r="Y201" s="162"/>
      <c r="Z201" s="162"/>
      <c r="AA201" s="162"/>
      <c r="AB201" s="162"/>
      <c r="AC201" s="162"/>
      <c r="AD201" s="162"/>
      <c r="AE201" s="162"/>
      <c r="AF201" s="162"/>
      <c r="AG201" s="162"/>
      <c r="AH201" s="162"/>
      <c r="AI201" s="162"/>
      <c r="AJ201" s="162"/>
      <c r="AK201" s="162"/>
      <c r="AL201" s="162"/>
      <c r="AM201" s="162"/>
      <c r="AN201" s="162"/>
      <c r="AO201" s="162"/>
      <c r="AP201" s="162"/>
      <c r="AQ201" s="162"/>
      <c r="AR201" s="162"/>
      <c r="AS201" s="162"/>
      <c r="AT201" s="162"/>
      <c r="AU201" s="162"/>
      <c r="AV201" s="162"/>
      <c r="AW201" s="162"/>
      <c r="AX201" s="162"/>
      <c r="AY201" s="162"/>
      <c r="AZ201" s="162"/>
      <c r="BA201" s="162"/>
      <c r="BB201" s="162"/>
      <c r="BC201" s="162"/>
      <c r="BD201" s="162"/>
      <c r="BE201" s="162"/>
      <c r="BF201" s="162"/>
      <c r="BG201" s="162"/>
      <c r="BH201" s="162"/>
      <c r="BI201" s="162"/>
      <c r="BJ201" s="162"/>
      <c r="BK201" s="162"/>
      <c r="BL201" s="162"/>
      <c r="BM201" s="162"/>
      <c r="BN201" s="162"/>
      <c r="BO201" s="162"/>
      <c r="BP201" s="162"/>
      <c r="BQ201" s="162"/>
      <c r="BR201" s="162"/>
      <c r="BS201" s="162"/>
      <c r="BT201" s="162"/>
      <c r="BU201" s="162"/>
      <c r="BV201" s="162"/>
      <c r="BW201" s="162"/>
      <c r="BX201" s="162"/>
      <c r="BY201" s="162"/>
      <c r="BZ201" s="162"/>
      <c r="CA201" s="162"/>
      <c r="CB201" s="162"/>
      <c r="CC201" s="162"/>
      <c r="CD201" s="162"/>
      <c r="CE201" s="162"/>
      <c r="CF201" s="162"/>
      <c r="CG201" s="162"/>
      <c r="CH201" s="162"/>
      <c r="CI201" s="162"/>
      <c r="CJ201" s="167"/>
    </row>
  </sheetData>
  <dataValidations count="2">
    <dataValidation allowBlank="1" showInputMessage="1" showErrorMessage="1" sqref="E1" xr:uid="{4D935161-CDD3-4592-B877-3FB59C99E142}"/>
    <dataValidation type="list" allowBlank="1" showInputMessage="1" showErrorMessage="1" sqref="E3:E2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45958.572082754632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45958.572082754632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45958.572082754632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45958.572082754632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45958.572082754632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45958.572082754632</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45958.572082754632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45958.572082754632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45958.572082754632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45958.572082754632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45958.572082754632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45958.572082754632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45958.572082754632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45958.572082754632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45958.572082754632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45958.572082754632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45958.572082754632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45958.572082754632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45958.572082754632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45958.572082754632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45958.572082754632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45958.572082754632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45958.572082754632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45958.572082754632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45958.572082754632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45958.572082754632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45958.572082754632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45958.572082754632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45958.572082754632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45958.572082754632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45958.572082754632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45958.572082754632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45958.572082754632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45958.572082754632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45958.572082754632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45958.572082754632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45958.572082754632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45958.572082754632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45958.572082754632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45958.572082754632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45958.572082754632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45958.572082754632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45958.572082754632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45958.572082754632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45958.572082754632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45958.572082754632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45958.572082754632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45958.572082754632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45958.572082754632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45958.572082754632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45958.572082754632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45958.572082754632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45958.572082754632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45958.572082754632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45958.572082754632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45958.572082754632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45958.572082754632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45958.572082754632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45958.572082754632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45958.572082754632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45958.572082754632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45958.572082754632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45958.572082754632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45958.572082754632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45958.572082754632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45958.572082754632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45958.572082754632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45958.572082754632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45958.572082754632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45958.572082754632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45958.572082754632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45958.572082754632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45958.572082754632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45958.572082754632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45958.572082754632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45958.572082754632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45958.572082754632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45958.572082754632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45958.572082754632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45958.572082754632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45958.572082754632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45958.572082754632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45958.572082754632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45958.572082754632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45958.572082754632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45958.572082754632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45958.572082754632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45958.572082754632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45958.572082754632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45958.572082754632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45958.572082754632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45958.572082754632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45958.572082754632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45958.572082754632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45958.572082754632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45958.572082754632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45958.572082754632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45958.572082754632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45958.572082754632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45958.572082754632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45958.572082754632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45958.572082754632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45958.572082754632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45958.572082754632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45958.572082754632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45958.572082754632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45958.572082754632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45958.572082754632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45958.572082754632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45958.572082754632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45958.572082754632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45958.572082754632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45958.572082754632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45958.572082754632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45958.572082754632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45958.572082754632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45958.572082754632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45958.572082754632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45958.572082754632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45958.572082754632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45958.572082754632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45958.572082754632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45958.572082754632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45958.572082754632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45958.572082754632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45958.572082754632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45958.572082754632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45958.572082754632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45958.572082754632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45958.572082754632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45958.572082754632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45958.572082754632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45958.572082754632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45958.572082754632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45958.572082754632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45958.572082754632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45958.572082754632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45958.572082754632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45958.572082754632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45958.572082754632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45958.572082754632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45958.572082754632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45958.572082754632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45958.572082754632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45958.572082754632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45958.572082754632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45958.572082754632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45958.572082754632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45958.572082754632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45958.572082754632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45958.572082754632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45958.572082754632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45958.572082754632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45958.572082754632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45958.572082754632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45958.572082754632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45958.572082754632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45958.572082754632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45958.572082754632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45958.572082754632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45958.572082754632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45958.572082754632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45958.572082754632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45958.572082754632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45958.572082754632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45958.572082754632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45958.572082754632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45958.572082754632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45958.572082754632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45958.572082754632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45958.572082754632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45958.572082754632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45958.572082754632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45958.572082754632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45958.572082754632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45958.572082754632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45958.572082754632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45958.572082754632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45958.572082754632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45958.572082754632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45958.572082754632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45958.572082754632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45958.572082754632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45958.572082754632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45958.572082754632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45958.572082754632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45958.572082754632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45958.572082754632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45958.572082754632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45958.572082754632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45958.572082754632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45958.572082754632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45958.572082754632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45958.572082754632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45958.572082754632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45958.572082754632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45958.572082754632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45958.572082754632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45958.572082754632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45958.572082754632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45958.572082754632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45958.572082754632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45958.572082754632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45958.572082754632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45958.572082754632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45958.572082754632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45958.572082754632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45958.572082754632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45958.572082754632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45958.572082754632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45958.572082754632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45958.572082754632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45958.572082754632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45958.572082754632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45958.572082754632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45958.572082754632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45958.572082754632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45958.572082754632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45958.572082754632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45958.572082754632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45958.572082754632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45958.572082754632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45958.572082754632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45958.572082754632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45958.572082754632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45958.572082754632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45958.572082754632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45958.572082754632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45958.572082754632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45958.572082754632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45958.572082754632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45958.572082754632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45958.572082754632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45958.572082754632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45958.572082754632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45958.572082754632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45958.572082754632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45958.572082754632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45958.572082754632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45958.572082754632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45958.572082754632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45958.572082754632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45958.572082754632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45958.572082754632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45958.572082754632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45958.572082754632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45958.572082754632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45958.572082754632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45958.572082754632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45958.572082754632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45958.572082754632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45958.572082754632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45958.572082754632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45958.572082754632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45958.572082754632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45958.572082754632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45958.572082754632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45958.572082754632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45958.572082754632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45958.572082754632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45958.572082754632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45958.572082754632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45958.572082754632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45958.572082754632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45958.572082754632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45958.572082754632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45958.572082754632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45958.572082754632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45958.572082754632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45958.572082754632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45958.572082754632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45958.572082754632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45958.572082754632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45958.572082754632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45958.572082754632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45958.572082754632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45958.572082754632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45958.572082754632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45958.572082754632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45958.572082754632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45958.572082754632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45958.572082754632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45958.572082754632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45958.572082754632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45958.572082754632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45958.572082754632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45958.572082754632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45958.572082754632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45958.572082754632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45958.572082754632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45958.572082754632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45958.572082754632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45958.572082754632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45958.572082754632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45958.572082754632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45958.572082754632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45958.572082754632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45958.572082754632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45958.572082754632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45958.572082754632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45958.572082754632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45958.572082754632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45958.572082754632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45958.572082754632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45958.572082754632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45958.572082754632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45958.572082754632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45958.572082754632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45958.572082754632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45958.572082754632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45958.572082754632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45958.572082754632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45958.572082754632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45958.572082754632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45958.572082754632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45958.572082754632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45958.572082754632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45958.572082754632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45958.572082754632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45958.572082754632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45958.572082754632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45958.572082754632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45958.572082754632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45958.572082754632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45958.572082754632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45958.572082754632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45958.572082754632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45958.572082754632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45958.572082754632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45958.572082754632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45958.572082754632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45958.572082754632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45958.572082754632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45958.572082754632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45958.572082754632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45958.572082754632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45958.572082754632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45958.572082754632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45958.572082754632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45958.572082754632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45958.572082754632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45958.572082754632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45958.572082754632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45958.572082754632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45958.572082754632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45958.572082754632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45958.572082754632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45958.572082754632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45958.572082754632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45958.572082754632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45958.572082754632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45958.572082754632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45958.572082754632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45958.572082754632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45958.572082754632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45958.572082754632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45958.572082754632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45958.572082754632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45958.572082754632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45958.572082754632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45958.572082754632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45958.572082754632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45958.572082754632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45958.572082754632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45958.572082754632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45958.572082754632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45958.572082754632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45958.572082754632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45958.572082754632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45958.572082754632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45958.572082754632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45958.572082754632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45958.572082754632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45958.572082754632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45958.572082754632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45958.572082754632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45958.572082754632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45958.572082754632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45958.572082754632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45958.572082754632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45958.572082754632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45958.572082754632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45958.572082754632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45958.572082754632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45958.572082754632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45958.572082754632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45958.572082754632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45958.572082754632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45958.572082754632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45958.572082754632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45958.572082754632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45958.572082754632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45958.572082754632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45958.572082754632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45958.572082754632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45958.572082754632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45958.572082754632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45958.572082754632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45958.572082754632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45958.572082754632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45958.572082754632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45958.572082754632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45958.572082754632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45958.572082754632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45958.572082754632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45958.572082754632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45958.572082754632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45958.572082754632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45958.572082754632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45958.572082754632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45958.572082754632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45958.572082754632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45958.572082754632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45958.572082754632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45958.572082754632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45958.572082754632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45958.572082754632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45958.572082754632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45958.572082754632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45958.572082754632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45958.572082754632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45958.572082754632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45958.572082754632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45958.572082754632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45958.572082754632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45958.572082754632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45958.572082754632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45958.572082754632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45958.572082754632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45958.572082754632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45958.572082754632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45958.572082754632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45958.572082754632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45958.572082754632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45958.572082754632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45958.572082754632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45958.572082754632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45958.572082754632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45958.572082754632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45958.572082754632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45958.572082754632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45958.572082754632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45958.572082754632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45958.572082754632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45958.572082754632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45958.572082754632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45958.572082754632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45958.572082754632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45958.572082754632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45958.572082754632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45958.572082754632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45958.572082754632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45958.572082754632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45958.572082754632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45958.572082754632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45958.572082754632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45958.572082754632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45958.572082754632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45958.572082754632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45958.572082754632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45958.572082754632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45958.572082754632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45958.572082754632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45958.572082754632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45958.572082754632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45958.572082754632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45958.572082754632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45958.572082754632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45958.572082754632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45958.572082754632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45958.572082754632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45958.572082754632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45958.572082754632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45958.572082754632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45958.572082754632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45958.572082754632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45958.572082754632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45958.572082754632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45958.572082754632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45958.572082754632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45958.572082754632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45958.572082754632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45958.572082754632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45958.572082754632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45958.572082754632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45958.572082754632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45958.572082754632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45958.572082754632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45958.572082754632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45958.572082754632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45958.572082754632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45958.572082754632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45958.572082754632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45958.572082754632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45958.572082754632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45958.572082754632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45958.572082754632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45958.572082754632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45958.572082754632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45958.572082754632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45958.572082754632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45958.572082754632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45958.572082754632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45958.572082754632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45958.572082754632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45958.572082754632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45958.572082754632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45958.572082754632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45958.572082754632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45958.572082754632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45958.572082754632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45958.572082754632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45958.572082754632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45958.572082754632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45958.572082754632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45958.572082754632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45958.572082754632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45958.572082754632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45958.572082754632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45958.572082754632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45958.572082754632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45958.572082754632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45958.572082754632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45958.572082754632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45958.572082754632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45958.572082754632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45958.572082754632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45958.572082754632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45958.572082754632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45958.572082754632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45958.572082754632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45958.572082754632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45958.572082754632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45958.572082754632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45958.572082754632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45958.572082754632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45958.572082754632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45958.572082754632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45958.572082754632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45958.572082754632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45958.572082754632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45958.572082754632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45958.572082754632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45958.572082754632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45958.572082754632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45958.572082754632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45958.572082754632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45958.572082754632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45958.572082754632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45958.572082754632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45958.572082754632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45958.572082754632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45958.572082754632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45958.572082754632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45958.572082754632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45958.572082754632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45958.572082754632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45958.572082754632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45958.572082754632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45958.572082754632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45958.572082754632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45958.572082754632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45958.572082754632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45958.572082754632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45958.572082754632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45958.572082754632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45958.572082754632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45958.572082754632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45958.572082754632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45958.572082754632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45958.572082754632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45958.572082754632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45958.572082754632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45958.572082754632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45958.572082754632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45958.572082754632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45958.572082754632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45958.572082754632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45958.572082754632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45958.572082754632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45958.572082754632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45958.572082754632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45958.572082754632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45958.572082754632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45958.572082754632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45958.572082754632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45958.572082754632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45958.572082754632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45958.572082754632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45958.572082754632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45958.572082754632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45958.572082754632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45958.572082754632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45958.572082754632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45958.572082754632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45958.572082754632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45958.572082754632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45958.572082754632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45958.572082754632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45958.572082754632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45958.572082754632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45958.572082754632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45958.572082754632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45958.572082754632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45958.572082754632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45958.572082754632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45958.572082754632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45958.572082754632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45958.572082754632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45958.572082754632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45958.572082754632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45958.572082754632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45958.572082754632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45958.572082754632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45958.572082754632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45958.572082754632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45958.572082754632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45958.572082754632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45958.572082754632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45958.572082754632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45958.572082754632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45958.572082754632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45958.572082754632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45958.572082754632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45958.572082754632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45958.572082754632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45958.572082754632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45958.572082754632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45958.572082754632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45958.572082754632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45958.572082754632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45958.572082754632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45958.572082754632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45958.572082754632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45958.572082754632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45958.572082754632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45958.572082754632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45958.572082986109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45958.572082986109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45958.572082986109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45958.572082986109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45958.572082986109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45958.572082986109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45958.572082986109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45958.572082986109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45958.572082986109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45958.572082986109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45958.572082986109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45958.572082986109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45958.572082986109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45958.572082986109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45958.572082986109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45958.572082986109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45958.572082986109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45958.572082986109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45958.572082986109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45958.572082986109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45958.572082986109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45958.572082986109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45958.572082986109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45958.572082986109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45958.572082986109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45958.572082986109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45958.572082986109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45958.572082986109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45958.572082986109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45958.572082986109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45958.572082986109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45958.572082986109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45958.572082986109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45958.572082986109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45958.572082986109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45958.572082986109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45958.572082986109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45958.572082986109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45958.572082986109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45958.572082986109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45958.572082986109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45958.572082986109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45958.572082986109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45958.572082986109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45958.572082986109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45958.572082986109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45958.572082986109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45958.572082986109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45958.572082986109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45958.572082986109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45958.572082986109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45958.572082986109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45958.572082986109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45958.572082986109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45958.572082986109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45958.572082986109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45958.572082986109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45958.572082986109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45958.572082986109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45958.572082986109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45958.572082986109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45958.572082986109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45958.572082986109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45958.572082986109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45958.572082986109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45958.572082986109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45958.572082986109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45958.572082986109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45958.572082986109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45958.572082986109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45958.572082986109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45958.572082986109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45958.572082986109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45958.572082986109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45958.572082986109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45958.572082986109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45958.572082986109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45958.572082986109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45958.572082986109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45958.572082986109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45958.572082986109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45958.572082986109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45958.572082986109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45958.572082986109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45958.572082986109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45958.572082986109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45958.572082986109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45958.572082986109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45958.572082986109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45958.572082986109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45958.572082986109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45958.572082986109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45958.572082986109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45958.572082986109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45958.572082986109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45958.572082986109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45958.572082986109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45958.572082986109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45958.572082986109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45958.572082986109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45958.572082986109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45958.572082986109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45958.572082986109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45958.572082986109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45958.572082986109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45958.572082986109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45958.572082986109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45958.572082986109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45958.572082986109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45958.572082986109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45958.572082986109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45958.572082986109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45958.572082986109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45958.572082986109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45958.572082986109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45958.572082986109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45958.572082986109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45958.572082986109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45958.572082986109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45958.572082986109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45958.572082986109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45958.572082986109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45958.572082986109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45958.572082986109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45958.572082986109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45958.572082986109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45958.572082986109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45958.572082986109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45958.572082986109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45958.572082986109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45958.572082986109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45958.572082986109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45958.572082986109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45958.572082986109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45958.572082986109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45958.572082986109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45958.572082986109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45958.572082986109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45958.572082986109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45958.572082986109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45958.572082986109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45958.572082986109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45958.572082986109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45958.572082986109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45958.572082986109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45958.572082986109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45958.572082986109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45958.572082986109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45958.572082986109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45958.572082986109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45958.572082986109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45958.572082986109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45958.572082986109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45958.572082986109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45958.572082986109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45958.572082986109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45958.572082986109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45958.572082986109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45958.572082986109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45958.572082986109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45958.572082986109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45958.572082986109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45958.572082986109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45958.572082986109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45958.572082986109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45958.572082986109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45958.572082986109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45958.572082986109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45958.572082986109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45958.572082986109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45958.572082986109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45958.572082986109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45958.572082986109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45958.572082986109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45958.572082986109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45958.572082986109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45958.572082986109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45958.572082986109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45958.572082986109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45958.572082986109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45958.572082986109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45958.572082986109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45958.572082986109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45958.572082986109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45958.572082986109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45958.572082986109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45958.572082986109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45958.572082986109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45958.572082986109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45958.572082986109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45958.572082986109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45958.572082986109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45958.572082986109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45958.572082986109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45958.572082986109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45958.572082986109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45958.572082986109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45958.572082986109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45958.572082986109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45958.572082986109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45958.572082986109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45958.572082986109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45958.572082986109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45958.572082986109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45958.572082986109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45958.572082986109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45958.572082986109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45958.572082986109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45958.572082986109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45958.572082986109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45958.572082986109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45958.572082986109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45958.572082986109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45958.572082986109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45958.572082986109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45958.572082986109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45958.572082986109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45958.572082986109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45958.572082986109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45958.572082986109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45958.572082986109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45958.572082986109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45958.572082986109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45958.572082986109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45958.572082986109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45958.572082986109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45958.572082986109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45958.572082986109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45958.572082986109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45958.572082986109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45958.572082986109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45958.572082986109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45958.572082986109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45958.572082986109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45958.572082986109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45958.572082986109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45958.572082986109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45958.572082986109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45958.572082986109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45958.572082986109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45958.572082986109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45958.572082986109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45958.572082986109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45958.572082986109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45958.572082986109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45958.572082986109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45958.572082986109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45958.572082986109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45958.572082986109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45958.572082986109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45958.572082986109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45958.572082986109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45958.572082986109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45958.572082986109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45958.572082986109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45958.572082986109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45958.572082986109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45958.572082986109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45958.572082986109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45958.572082986109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45958.572082986109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45958.572082986109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45958.572082986109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45958.572082986109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45958.572082986109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45958.572082986109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45958.572082986109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45958.572082986109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45958.572082986109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45958.572082986109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45958.572082986109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45958.572082986109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45958.572082986109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45958.572082986109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45958.572082986109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45958.572082986109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45958.572082986109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45958.572082986109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45958.572082986109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45958.572082986109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45958.572082986109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45958.572082986109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45958.572082986109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45958.572082986109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45958.572082986109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45958.572082986109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45958.572082986109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45958.572082986109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45958.572082986109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45958.572082986109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45958.572082986109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45958.572082986109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45958.572082986109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45958.572082986109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45958.572082986109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45958.572082986109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45958.572082986109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45958.572082986109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45958.572082986109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45958.572082986109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45958.572082986109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45958.572082986109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45958.572082986109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45958.572082986109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45958.572082986109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45958.572082986109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45958.572082986109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45958.572082986109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45958.572082986109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45958.572082986109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45958.572082986109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45958.572082986109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45958.572082986109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45958.572082986109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45958.572082986109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45958.572082986109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45958.572082986109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45958.572082986109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45958.572082986109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45958.572082986109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45958.572082986109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45958.572082986109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45958.572082986109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45958.572082986109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45958.572082986109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45958.572082986109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45958.572082986109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45958.572082986109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45958.572082986109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45958.572082986109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45958.572082986109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45958.572082986109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45958.572082986109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45958.572082986109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45958.572082986109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45958.572082986109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45958.572082986109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45958.572082986109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45958.572082986109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45958.572082986109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45958.572082986109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45958.572082986109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45958.572082986109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45958.572082986109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45958.572082986109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45958.572082986109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45958.572082986109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45958.572082986109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45958.572082986109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45958.572082986109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45958.572082986109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45958.572082986109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45958.572082986109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45958.572082986109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45958.572082986109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45958.572082986109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45958.572082986109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45958.572082986109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45958.572082986109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45958.572082986109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45958.572082986109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45958.572082986109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45958.572082986109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45958.572082986109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45958.572082986109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45958.572082986109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45958.572082986109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45958.572082986109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45958.572082986109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45958.572082986109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45958.572082986109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45958.572082986109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45958.572082986109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45958.572082986109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45958.572082986109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45958.572082986109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45958.572082986109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45958.572082986109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45958.572082986109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45958.572082986109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45958.572082986109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45958.572082986109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45958.572082986109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45958.572082986109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45958.572082986109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45958.572082986109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45958.572082986109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45958.572082986109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45958.572082986109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45958.572082986109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45958.572082986109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45958.572082986109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45958.572082986109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45958.572082986109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45958.572082986109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45958.572082986109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45958.572082986109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45958.572082986109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45958.572082986109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45958.572082986109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45958.572082986109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45958.572082986109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45958.572082986109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45958.572082986109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45958.572082986109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45958.572082986109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45958.572082986109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45958.572082986109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45958.572082986109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45958.572082986109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45958.572082986109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45958.572082986109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45958.572082986109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45958.572082986109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45958.572082986109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45958.572082986109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45958.572082986109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45958.572082986109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45958.572082986109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45958.572082986109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45958.572082986109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45958.572082986109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45958.572082986109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45958.572082986109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45958.572082986109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45958.572082986109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45958.572082986109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45958.572082986109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45958.572082986109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45958.572082986109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45958.572082986109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45958.572082986109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45958.572082986109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45958.572082986109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45958.572082986109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45958.572082986109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45958.572082986109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45958.572082986109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45958.572082986109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45958.572082986109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45958.572082986109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45958.572082986109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45958.572082986109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45958.572082986109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45958.572082986109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45958.572082986109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45958.572082986109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45958.572082986109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45958.572082986109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45958.572082986109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45958.572082986109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45958.572082986109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45958.572082986109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45958.572082986109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45958.572082986109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45958.572082986109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45958.572082986109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45958.572082986109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45958.572082986109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45958.572082986109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45958.572082986109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45958.572082986109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45958.572082986109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45958.572082986109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45958.572082986109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45958.572082986109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45958.572082986109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45958.572082986109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45958.572082986109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45958.572082986109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45958.572082986109</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7"/>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39085</v>
      </c>
      <c r="B2" s="94" t="str">
        <f>IFERROR(VLOOKUP(D2,DB!A:K,11,0),"")</f>
        <v>R4</v>
      </c>
      <c r="C2" s="97">
        <v>1</v>
      </c>
      <c r="D2" s="94" t="s">
        <v>35115</v>
      </c>
      <c r="E2" s="98" t="s">
        <v>38998</v>
      </c>
      <c r="F2" s="99">
        <v>45703.480717592596</v>
      </c>
      <c r="G2" s="100">
        <f ca="1">IFERROR(NOW()-F2,"")</f>
        <v>255.0913651620358</v>
      </c>
      <c r="H2" s="99">
        <v>45703.474768518521</v>
      </c>
      <c r="I2" s="99" t="str">
        <f>IFERROR(VLOOKUP(D2,DB!A:F,6,0),"")</f>
        <v>SCECO</v>
      </c>
      <c r="J2" s="99" t="str">
        <f>IFERROR(VLOOKUP(D2,DB!A:G,7,0),"")</f>
        <v>Dead</v>
      </c>
      <c r="K2" s="101" t="s">
        <v>39086</v>
      </c>
      <c r="L2" s="94" t="str">
        <f>IFERROR(VLOOKUP(D2,DB!A:I,9,0),"")</f>
        <v>Latis</v>
      </c>
    </row>
    <row r="3" spans="1:16" ht="15" customHeight="1">
      <c r="A3" s="119" t="s">
        <v>39087</v>
      </c>
      <c r="B3" s="119" t="str">
        <f>IFERROR(VLOOKUP(D3,DB!A:K,11,0),"")</f>
        <v>R4</v>
      </c>
      <c r="C3" s="120">
        <v>3</v>
      </c>
      <c r="D3" s="121" t="s">
        <v>35545</v>
      </c>
      <c r="E3" s="98" t="s">
        <v>39077</v>
      </c>
      <c r="F3" s="123">
        <v>45958.53534722222</v>
      </c>
      <c r="G3" s="124">
        <f ca="1">IFERROR(NOW()-F3,"")</f>
        <v>3.673553241242189E-2</v>
      </c>
      <c r="H3" s="123">
        <v>45958.527233796296</v>
      </c>
      <c r="I3" s="119" t="str">
        <f>IFERROR(VLOOKUP(D3,DB!A:F,6,0),"")</f>
        <v>Generator-SG</v>
      </c>
      <c r="J3" s="119" t="str">
        <f>IFERROR(VLOOKUP(D3,DB!A:G,7,0),"")</f>
        <v>Vandalized</v>
      </c>
      <c r="K3" s="125" t="s">
        <v>39088</v>
      </c>
      <c r="L3" s="121" t="str">
        <f>IFERROR(VLOOKUP(D3,DB!A:I,9,0),"")</f>
        <v>Latis</v>
      </c>
    </row>
    <row r="4" spans="1:16" ht="15" customHeight="1">
      <c r="A4" s="119"/>
      <c r="B4" s="119" t="str">
        <f>IFERROR(VLOOKUP(D4,DB!A:K,11,0),"")</f>
        <v/>
      </c>
      <c r="C4" s="120"/>
      <c r="D4" s="121"/>
      <c r="E4" s="98"/>
      <c r="F4" s="123"/>
      <c r="G4" s="124">
        <f ca="1">IFERROR(NOW()-F4,"")</f>
        <v>45958.572082754632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45958.572082754632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45958.572082754632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45958.572082754632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45958.572082754632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45958.572082754632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45958.572082754632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45958.572082754632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45958.572082754632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45958.572082754632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45958.572082754632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45958.572082754632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45958.572082754632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45958.572082754632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45958.572082754632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45958.572082754632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45958.572082754632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45958.572082754632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45958.572082754632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45958.572082754632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45958.572082754632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45958.572082754632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45958.572082754632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45958.572082754632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45958.572082754632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45958.572082754632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45958.572082754632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45958.572082754632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45958.572082754632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45958.572082754632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45958.572082754632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45958.572082754632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45958.572082754632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45958.572082754632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45958.572082754632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45958.572082754632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45958.572082754632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45958.572082754632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45958.572082754632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45958.572082754632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45958.572082754632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45958.572082754632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45958.572082754632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45958.572082754632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45958.572082754632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45958.572082754632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45958.572082754632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45958.572082754632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45958.572082754632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45958.572082754632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45958.572082754632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45958.572082754632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45958.572082754632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45958.572082754632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45958.572082754632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45958.572082754632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45958.572082754632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45958.572082754632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45958.572082754632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45958.572082754632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45958.572082754632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45958.572082754632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45958.572082754632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45958.572082754632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45958.572082754632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45958.572082754632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45958.572082754632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45958.572082754632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45958.572082754632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45958.572082754632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45958.572082754632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45958.572082754632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45958.572082754632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45958.572082754632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45958.572082754632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45958.572082754632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45958.572082754632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45958.572082754632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45958.572082754632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45958.572082754632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45958.572082754632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45958.572082754632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45958.572082754632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45958.572082754632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45958.572082754632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45958.572082754632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45958.572082754632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45958.572082754632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45958.572082754632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45958.572082754632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45958.572082754632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45958.572082754632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45958.572082754632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45958.572082754632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45958.572082754632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45958.572082754632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45958.572082754632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45958.572082754632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45958.572082754632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45958.572082754632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45958.572082754632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45958.572082754632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45958.572082754632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45958.572082754632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45958.572082754632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45958.572082754632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45958.572082754632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45958.572082754632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45958.572082754632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45958.572082754632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45958.572082754632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45958.572082754632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45958.572082754632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45958.572082754632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45958.572082754632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45958.572082754632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45958.572082754632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45958.572082754632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45958.572082754632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45958.572082754632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45958.572082754632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45958.572082754632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45958.572082754632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45958.572082754632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45958.572082754632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45958.572082754632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45958.572082754632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45958.572082754632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45958.572082754632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45958.572082754632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45958.572082754632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45958.572082754632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45958.572082754632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45958.572082754632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45958.572082754632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45958.572082754632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45958.572082754632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45958.572082754632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45958.572082754632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45958.572082754632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45958.572082754632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45958.572082754632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45958.572082754632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45958.572082754632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45958.572082754632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45958.572082754632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45958.572082754632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45958.572082754632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45958.572082754632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45958.572082754632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45958.572082754632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45958.572082754632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45958.572082754632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45958.572082754632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45958.572082754632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45958.572082754632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45958.572082754632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45958.572082754632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45958.572082754632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45958.572082754632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45958.572082754632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45958.572082754632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45958.572082754632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45958.572082754632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45958.572082754632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45958.572082754632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45958.572082754632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45958.572082754632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45958.572082754632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45958.572082754632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45958.572082754632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45958.572082754632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45958.572082754632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45958.572082754632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45958.572082754632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45958.572082754632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45958.572082754632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45958.572082754632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45958.572082754632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45958.572082754632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45958.572082754632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45958.572082754632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45958.572082754632</v>
      </c>
      <c r="H186" s="123"/>
      <c r="I186" s="119" t="str">
        <f>IFERROR(VLOOKUP(D186,DB!A:F,6,0),"")</f>
        <v/>
      </c>
      <c r="J186" s="119" t="str">
        <f>IFERROR(VLOOKUP(D186,DB!A:G,7,0),"")</f>
        <v/>
      </c>
      <c r="K186" s="125"/>
      <c r="L186" s="121" t="str">
        <f>IFERROR(VLOOKUP(D186,DB!A:I,9,0),"")</f>
        <v/>
      </c>
    </row>
    <row r="187" spans="1:12" ht="15" customHeight="1">
      <c r="A187" s="126"/>
      <c r="B187" s="126" t="str">
        <f>IFERROR(VLOOKUP(D187,DB!A:K,11,0),"")</f>
        <v/>
      </c>
      <c r="C187" s="127"/>
      <c r="D187" s="128"/>
      <c r="E187" s="129"/>
      <c r="F187" s="130"/>
      <c r="G187" s="131">
        <f ca="1">IFERROR(NOW()-F187,"")</f>
        <v>45958.572082754632</v>
      </c>
      <c r="H187" s="130"/>
      <c r="I187" s="126" t="str">
        <f>IFERROR(VLOOKUP(D187,DB!A:F,6,0),"")</f>
        <v/>
      </c>
      <c r="J187" s="126" t="str">
        <f>IFERROR(VLOOKUP(D187,DB!A:G,7,0),"")</f>
        <v/>
      </c>
      <c r="K187" s="132"/>
      <c r="L187" s="128" t="str">
        <f>IFERROR(VLOOKUP(D187,DB!A:I,9,0),"")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5"/>
  <sheetViews>
    <sheetView workbookViewId="0">
      <selection activeCell="D11" sqref="D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66.740022569443681</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39077</v>
      </c>
      <c r="F3" s="38">
        <v>45926.188877314817</v>
      </c>
      <c r="G3" s="144">
        <f t="shared" ref="G3" ca="1" si="0">IFERROR(NOW()-F3,"")</f>
        <v>32.383205439815356</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39077</v>
      </c>
      <c r="F4" s="153">
        <v>45948.661111111112</v>
      </c>
      <c r="G4" s="154">
        <f ca="1">IFERROR(NOW()-F4,"")</f>
        <v>9.9109716435195878</v>
      </c>
      <c r="H4" s="153">
        <v>45948.661111111112</v>
      </c>
      <c r="I4" s="152" t="str">
        <f>IFERROR(VLOOKUP(D4,DB!A:F,6,0),"")</f>
        <v>SCECO</v>
      </c>
      <c r="J4" s="152" t="str">
        <f>IFERROR(VLOOKUP(D4,DB!A:G,7,0),"")</f>
        <v>Dead</v>
      </c>
      <c r="K4" s="152" t="s">
        <v>39094</v>
      </c>
      <c r="L4" s="152" t="str">
        <f>IFERROR(VLOOKUP(D4,DB!A:I,9,0),"")</f>
        <v>Latis</v>
      </c>
    </row>
    <row r="5" spans="1:13" ht="30.75">
      <c r="A5" s="152" t="s">
        <v>39095</v>
      </c>
      <c r="B5" s="152" t="str">
        <f>IFERROR(VLOOKUP(D5,DB!A:K,11,0),"")</f>
        <v>R5</v>
      </c>
      <c r="C5" s="152">
        <v>1</v>
      </c>
      <c r="D5" s="152" t="s">
        <v>31265</v>
      </c>
      <c r="E5" s="152" t="s">
        <v>39077</v>
      </c>
      <c r="F5" s="153">
        <v>45958.42528935185</v>
      </c>
      <c r="G5" s="154">
        <f ca="1">IFERROR(NOW()-F5,"")</f>
        <v>0.14679340278235031</v>
      </c>
      <c r="H5" s="153">
        <v>45958.419733796298</v>
      </c>
      <c r="I5" s="152" t="str">
        <f>IFERROR(VLOOKUP(D5,DB!A:F,6,0),"")</f>
        <v>SCECO</v>
      </c>
      <c r="J5" s="152" t="str">
        <f>IFERROR(VLOOKUP(D5,DB!A:G,7,0),"")</f>
        <v>Vandalized</v>
      </c>
      <c r="K5" s="152" t="s">
        <v>39096</v>
      </c>
      <c r="L5" s="152" t="str">
        <f>IFERROR(VLOOKUP(D5,DB!A:I,9,0),"")</f>
        <v>Latis</v>
      </c>
    </row>
    <row r="6" spans="1:13" ht="15">
      <c r="A6" s="152"/>
      <c r="B6" s="152" t="str">
        <f>IFERROR(VLOOKUP(D6,DB!A:K,11,0),"")</f>
        <v/>
      </c>
      <c r="C6" s="152"/>
      <c r="D6" s="152"/>
      <c r="E6" s="152"/>
      <c r="F6" s="153"/>
      <c r="G6" s="154">
        <f ca="1">IFERROR(NOW()-F6,"")</f>
        <v>45958.572082754632</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45958.572082754632</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45958.572082754632</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45958.572082754632</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45958.572082754632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45958.572082754632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45958.572082754632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45958.572082754632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45958.572082754632</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45958.572082754632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45958.572082754632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45958.572082754632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45958.572082754632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45958.572082754632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45958.572082754632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45958.572082754632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45958.572082754632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45958.572082754632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45958.572082754632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45958.572082754632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45958.572082754632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45958.572082754632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45958.572082754632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45958.572082754632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45958.572082754632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45958.572082754632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45958.572082754632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45958.572082754632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45958.572082754632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45958.572082754632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45958.572082754632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45958.572082754632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45958.572082754632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45958.572082754632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45958.572082754632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45958.572082754632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45958.572082754632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45958.572082754632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45958.572082754632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45958.572082754632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45958.572082754632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45958.572082754632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45958.572082754632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45958.572082754632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45958.572082754632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45958.572082754632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45958.572082754632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45958.572082754632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45958.572082754632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45958.572082754632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45958.572082754632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45958.572082754632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45958.572082754632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45958.572082754632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45958.572082754632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45958.572082754632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45958.572082754632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45958.572082754632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45958.572082754632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45958.572082754632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45958.572082754632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45958.572082754632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45958.572082754632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45958.572082754632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45958.572082754632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45958.572082754632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45958.572082754632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45958.572082754632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45958.572082754632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45958.572082754632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45958.572082754632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45958.572082754632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45958.572082754632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45958.572082754632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45958.572082754632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45958.572082754632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45958.572082754632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45958.572082754632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45958.572082754632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45958.572082754632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45958.572082754632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45958.572082754632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45958.572082754632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45958.572082754632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45958.572082754632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45958.572082754632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45958.572082754632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45958.572082754632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45958.572082754632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45958.572082754632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45958.572082754632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45958.572082754632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45958.572082754632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45958.572082754632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45958.572082754632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45958.572082754632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45958.572082754632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45958.572082754632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45958.572082754632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45958.572082754632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45958.572082754632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45958.572082754632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45958.572082754632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45958.572082754632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45958.572082754632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45958.572082754632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45958.572082754632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45958.572082754632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45958.572082754632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45958.572082754632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45958.572082754632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45958.572082754632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45958.572082754632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45958.572082754632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45958.572082754632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45958.572082754632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45958.572082754632</v>
      </c>
      <c r="H122" s="153"/>
      <c r="I122" s="152" t="str">
        <f>IFERROR(VLOOKUP(D122,DB!A:F,6,0),"")</f>
        <v/>
      </c>
      <c r="J122" s="152" t="str">
        <f>IFERROR(VLOOKUP(D122,DB!A:G,7,0),"")</f>
        <v/>
      </c>
      <c r="K122" s="152"/>
      <c r="L122" s="152" t="str">
        <f>IFERROR(VLOOKUP(D122,DB!A:I,9,0),"")</f>
        <v/>
      </c>
    </row>
    <row r="123" spans="1:12" ht="15">
      <c r="A123" s="158"/>
      <c r="B123" s="158" t="str">
        <f>IFERROR(VLOOKUP(D123,DB!A:K,11,0),"")</f>
        <v/>
      </c>
      <c r="C123" s="158"/>
      <c r="D123" s="158"/>
      <c r="E123" s="158"/>
      <c r="F123" s="159"/>
      <c r="G123" s="160">
        <f ca="1">IFERROR(NOW()-F123,"")</f>
        <v>45958.572082754632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45958.572082754632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45958.572082754632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45958.572082754632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45958.572082754632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45958.572082754632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45958.572082754632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45958.572082754632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45958.572082754632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45958.572082754632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45958.572082754632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45958.572082754632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45958.572082754632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45958.572082754632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45958.572082754632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45958.572082754632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45958.572082754632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45958.572082754632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45958.572082754632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45958.572082754632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45958.572082754632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45958.572082754632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45958.572082754632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45958.572082754632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45958.572082754632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45958.572082754632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45958.572082754632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45958.572082754632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45958.572082754632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45958.572082754632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45958.572082754632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45958.572082754632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45958.572082754632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45958.572082754632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45958.572082754632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45958.572082754632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45958.572082754632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45958.572082754632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45958.572082754632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45958.572082754632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45958.572082754632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45958.572082754632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45958.572082754632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45958.572082754632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45958.572082754632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45958.572082754632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45958.572082754632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45958.572082754632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45958.572082754632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45958.572082754632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45958.572082754632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45958.572082754632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45958.572082754632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45958.572082754632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45958.572082754632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45958.572082754632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45958.572082754632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45958.572082754632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45958.572082754632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45958.572082754632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45958.572082754632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45958.572082754632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45958.572082754632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45958.572082754632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45958.572082754632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45958.572082754632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45958.572082754632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45958.572082754632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45958.572082754632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45958.572082754632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45958.572082754632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45958.572082754632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45958.572082754632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45958.572082754632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45958.572082754632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45958.572082754632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45958.572082754632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45958.572082754632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45958.572082754632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45958.572082754632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45958.572082754632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45958.572082754632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45958.572082754632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45958.572082754632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45958.572082754632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45958.572082754632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45958.572082754632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45958.572082754632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45958.572082754632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45958.572082754632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45958.572082754632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45958.572082754632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45958.572082754632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45958.572082754632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45958.572082754632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45958.572082754632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45958.572082754632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45958.572082754632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45958.572082754632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45958.572082754632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45958.572082754632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45958.572082754632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45958.572082754632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45958.572082754632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45958.572082754632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45958.572082754632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45958.572082754632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45958.572082754632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45958.572082754632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45958.572082754632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45958.572082754632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45958.572082754632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45958.572082754632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45958.572082754632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45958.572082754632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45958.572082754632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45958.572082754632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45958.572082754632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45958.572082754632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45958.572082754632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45958.572082754632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45958.572082754632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45958.572082754632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45958.572082754632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45958.572082754632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45958.572082754632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45958.572082754632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45958.572082754632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45958.572082754632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45958.572082754632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45958.572082754632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45958.572082754632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45958.572082754632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45958.572082754632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45958.572082754632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45958.572082754632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45958.572082754632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45958.572082754632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45958.572082754632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45958.572082754632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45958.572082754632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45958.572082754632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45958.572082754632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45958.572082754632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45958.572082754632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45958.572082754632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45958.572082754632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45958.572082754632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45958.572082754632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45958.572082754632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45958.572082754632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45958.572082754632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45958.572082754632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45958.572082754632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45958.572082754632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45958.572082754632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45958.572082754632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45958.572082754632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45958.572082754632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45958.572082754632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45958.572082754632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45958.572082754632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45958.572082754632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45958.572082754632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45958.572082754632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45958.572082754632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45958.572082754632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45958.572082754632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45958.572082754632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45958.572082754632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45958.572082754632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45958.572082754632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45958.572082754632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45958.572082754632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45958.572082754632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45958.572082754632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45958.572082754632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45958.572082754632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45958.572082754632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45958.572082754632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45958.572082754632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45958.572082754632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45958.572082754632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45958.572082754632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45958.572082754632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45958.572082754632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45958.572082754632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45958.572082754632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45958.572082754632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45958.572082754632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45958.572082754632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45958.572082754632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45958.572082754632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45958.572082754632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45958.572082754632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45958.572082754632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45958.572082754632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45958.572082754632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45958.572082754632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45958.572082754632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45958.572082754632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45958.572082754632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45958.572082754632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45958.572082754632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45958.572082754632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45958.572082754632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45958.572082754632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45958.572082754632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45958.572082754632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45958.572082754632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45958.572082754632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45958.572082754632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45958.572082754632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45958.572082754632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45958.572082754632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45958.572082754632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45958.572082754632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45958.572082754632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45958.572082754632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45958.572082754632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45958.572082754632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45958.572082754632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45958.572082754632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45958.572082754632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45958.572082754632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45958.572082754632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45958.572082754632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45958.572082754632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45958.572082754632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45958.572082754632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45958.572082754632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45958.572082754632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45958.572082754632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45958.572082754632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45958.572082754632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45958.572082754632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45958.572082754632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45958.572082754632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45958.572082754632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45958.572082754632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45958.572082754632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45958.572082754632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45958.572082754632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45958.572082754632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45958.572082754632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45958.572082754632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45958.572082754632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45958.572082754632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45958.572082754632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45958.572082754632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45958.572082754632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45958.572082754632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45958.572082754632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45958.572082754632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45958.572082754632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45958.572082754632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45958.572082754632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45958.572082754632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45958.572082754632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45958.572082754632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45958.572082754632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45958.572082754632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45958.572082754632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45958.572082754632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45958.572082754632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45958.572082754632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45958.572082754632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45958.572082754632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45958.572082754632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45958.572082754632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45958.572082754632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45958.572082754632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45958.572082754632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45958.572082754632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45958.572082754632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45958.572082754632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45958.572082754632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45958.572082754632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45958.572082754632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45958.572082754632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45958.572082754632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45958.572082754632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45958.572082754632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45958.572082754632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45958.572082754632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45958.572082754632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45958.572082754632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45958.572082754632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45958.572082754632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45958.572082754632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45958.572082754632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45958.572082754632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45958.572082754632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45958.572082754632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45958.572082754632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45958.572082754632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45958.572082754632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45958.572082754632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45958.572082754632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45958.572082754632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45958.572082754632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45958.572082754632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45958.572082754632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45958.572082754632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45958.572082754632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45958.572082754632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45958.572082754632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45958.572082754632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45958.572082754632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45958.572082754632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45958.572082754632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45958.572082754632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45958.572082754632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45958.572082754632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45958.572082754632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45958.572082754632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45958.572082754632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45958.572082754632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45958.572082754632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45958.572082754632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45958.572082754632</v>
      </c>
      <c r="H443" s="159"/>
      <c r="I443" s="158" t="str">
        <f>IFERROR(VLOOKUP(D443,DB!A:F,6,0),"")</f>
        <v/>
      </c>
      <c r="J443" s="158" t="str">
        <f>IFERROR(VLOOKUP(D443,DB!A:G,7,0),"")</f>
        <v/>
      </c>
      <c r="K443" s="158"/>
      <c r="L443" s="158" t="str">
        <f>IFERROR(VLOOKUP(D443,DB!A:I,9,0),"")</f>
        <v/>
      </c>
    </row>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53" ht="15"/>
    <row r="554" ht="15"/>
    <row r="556" ht="15"/>
    <row r="557" ht="15"/>
    <row r="558" ht="15"/>
    <row r="559" ht="15"/>
    <row r="561" ht="15"/>
    <row r="562" ht="15"/>
    <row r="569" ht="15"/>
    <row r="570" ht="15"/>
    <row r="571" ht="15"/>
    <row r="572" ht="15"/>
    <row r="573" ht="15"/>
    <row r="574" ht="15"/>
    <row r="577" ht="15"/>
    <row r="578" ht="15"/>
    <row r="579" ht="15"/>
    <row r="580" ht="15"/>
    <row r="581" ht="15"/>
    <row r="582" ht="15"/>
    <row r="583" ht="15"/>
    <row r="584" ht="15"/>
    <row r="585" ht="15"/>
    <row r="586" ht="15"/>
    <row r="587" ht="15"/>
    <row r="588"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4" ht="15"/>
    <row r="645" ht="15"/>
    <row r="682" ht="15"/>
    <row r="683" ht="15"/>
    <row r="684" ht="15"/>
    <row r="685" ht="15"/>
    <row r="686" ht="15"/>
    <row r="687" ht="15"/>
    <row r="688" ht="15"/>
    <row r="689" ht="15"/>
    <row r="690" ht="15"/>
    <row r="691"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2" ht="15"/>
    <row r="773" ht="15"/>
    <row r="774" ht="15"/>
    <row r="776" ht="15"/>
    <row r="777"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10" ht="15"/>
    <row r="811" ht="15"/>
    <row r="981" ht="15"/>
    <row r="982" ht="15"/>
    <row r="983" ht="15"/>
    <row r="984" ht="15"/>
    <row r="985" ht="15"/>
    <row r="986" ht="15"/>
    <row r="992" ht="15"/>
    <row r="993" ht="15"/>
    <row r="994" ht="15"/>
    <row r="995" ht="15"/>
    <row r="996" ht="15"/>
    <row r="997" ht="15"/>
    <row r="998"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9" ht="15"/>
    <row r="1050" ht="15"/>
    <row r="1056" ht="15"/>
    <row r="1057" ht="15"/>
    <row r="1059" ht="15"/>
    <row r="1060" ht="15"/>
    <row r="1061" ht="15"/>
    <row r="1062" ht="15"/>
    <row r="1063" ht="15"/>
    <row r="1064" ht="15"/>
    <row r="1065" ht="15"/>
    <row r="1067" ht="15"/>
    <row r="1068" ht="15"/>
    <row r="1069"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8" ht="15"/>
    <row r="1139" ht="15"/>
    <row r="1140"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4" ht="15"/>
    <row r="1167" ht="15"/>
    <row r="1168" ht="15"/>
    <row r="1169" ht="15"/>
    <row r="1170" ht="15"/>
    <row r="1171" ht="15"/>
    <row r="1172" ht="15"/>
    <row r="1173" ht="15"/>
    <row r="1175" ht="15"/>
    <row r="1176" ht="15"/>
    <row r="1177" ht="15"/>
    <row r="1178" ht="15"/>
    <row r="1179" ht="15"/>
    <row r="1180" ht="15"/>
    <row r="1181" ht="15"/>
    <row r="1182" ht="15"/>
    <row r="1183" ht="15"/>
    <row r="1184" ht="15"/>
    <row r="1185" ht="15"/>
    <row r="1187" ht="15"/>
    <row r="1188" ht="15"/>
    <row r="1189" ht="15"/>
    <row r="1190" ht="15"/>
    <row r="1191" ht="15"/>
    <row r="1192" ht="15"/>
    <row r="1193" ht="15"/>
    <row r="1194" ht="15"/>
    <row r="1195" ht="15"/>
    <row r="1196" ht="15"/>
    <row r="1204" ht="15"/>
    <row r="1205" ht="15"/>
    <row r="1208" ht="15"/>
    <row r="1209" ht="15"/>
    <row r="1210" ht="15"/>
    <row r="1211" ht="15"/>
    <row r="1212" ht="15"/>
    <row r="1213" ht="15"/>
    <row r="1214" ht="15"/>
    <row r="1215" ht="15"/>
    <row r="1218" ht="15"/>
    <row r="1219" ht="15"/>
    <row r="1220" ht="15"/>
    <row r="1221" ht="15"/>
    <row r="1222" ht="15"/>
    <row r="1223" ht="15"/>
    <row r="1224" ht="15"/>
    <row r="1225" ht="15"/>
    <row r="1226" ht="15"/>
    <row r="1227" ht="15"/>
    <row r="1228" ht="15"/>
    <row r="1229" ht="15"/>
    <row r="1231" ht="15"/>
    <row r="1232" ht="15"/>
    <row r="1233" ht="15"/>
    <row r="1236" ht="15"/>
    <row r="1238" ht="15"/>
    <row r="1240" ht="15"/>
    <row r="1243" ht="15"/>
    <row r="1244" ht="15"/>
    <row r="1245" ht="15"/>
    <row r="1247" ht="15"/>
    <row r="1249" ht="15"/>
    <row r="1250" ht="15"/>
    <row r="1251" ht="15"/>
    <row r="1252" ht="15"/>
    <row r="1253" ht="15"/>
    <row r="1255" ht="15"/>
    <row r="1256" ht="15"/>
    <row r="1257" ht="15"/>
    <row r="1258" ht="15"/>
    <row r="1260" ht="15"/>
    <row r="1262" ht="15"/>
    <row r="1263" ht="15"/>
    <row r="1265" ht="15"/>
    <row r="1266" ht="15"/>
    <row r="1267" ht="15"/>
    <row r="1268" ht="15"/>
    <row r="1270" ht="15"/>
    <row r="1272" ht="15"/>
    <row r="1273" ht="15"/>
    <row r="1274" ht="15"/>
    <row r="1275" ht="15"/>
    <row r="1277" ht="15"/>
    <row r="1278" ht="15"/>
    <row r="1279" ht="15"/>
    <row r="1280" ht="15"/>
    <row r="1281" ht="15"/>
    <row r="1282" ht="15"/>
    <row r="1283" ht="15"/>
    <row r="1286" ht="15"/>
    <row r="1288" ht="15"/>
    <row r="1289" ht="15"/>
    <row r="1290" ht="15"/>
    <row r="1291" ht="15"/>
    <row r="1292" ht="15"/>
    <row r="1293" ht="15"/>
    <row r="1294" ht="15"/>
    <row r="1295" ht="15"/>
    <row r="1298" ht="15"/>
    <row r="1299" ht="15"/>
    <row r="1301" ht="15"/>
    <row r="1303" ht="15"/>
    <row r="1304" ht="15"/>
    <row r="1305" ht="15"/>
  </sheetData>
  <dataValidations count="2">
    <dataValidation allowBlank="1" showInputMessage="1" showErrorMessage="1" sqref="E1" xr:uid="{920C6338-E771-4DAE-8C89-92A9093EA4DE}"/>
    <dataValidation type="list" allowBlank="1" showInputMessage="1" showErrorMessage="1" sqref="E2:E44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33023</v>
      </c>
      <c r="E2" s="106"/>
      <c r="F2" s="107"/>
      <c r="G2" s="77">
        <f ca="1">IFERROR(NOW()-F2,"-")</f>
        <v>45958.572082754632</v>
      </c>
      <c r="H2" s="107"/>
      <c r="I2" s="103" t="str">
        <f>IFERROR(VLOOKUP(D2,DB!A:F,6,0),"")</f>
        <v>SCECO</v>
      </c>
      <c r="J2" s="102" t="str">
        <f>IFERROR(VLOOKUP(D2,DB!A:G,7,0),"")</f>
        <v>Good</v>
      </c>
      <c r="K2" s="108"/>
      <c r="L2" s="109" t="str">
        <f>IFERROR(VLOOKUP(D2,DB!A:I,9,0),"")</f>
        <v>Latis</v>
      </c>
    </row>
    <row r="3" spans="1:16383" ht="31.5" customHeight="1">
      <c r="A3" s="104"/>
      <c r="B3" s="103" t="str">
        <f>IFERROR(VLOOKUP(D3,DB!A:K,11,0),"")</f>
        <v>R6</v>
      </c>
      <c r="C3" s="105"/>
      <c r="D3" s="103" t="s">
        <v>34505</v>
      </c>
      <c r="E3" s="106"/>
      <c r="F3" s="107"/>
      <c r="G3" s="77">
        <f ca="1">IFERROR(NOW()-F3,"-")</f>
        <v>45958.572082754632</v>
      </c>
      <c r="H3" s="107"/>
      <c r="I3" s="103" t="str">
        <f>IFERROR(VLOOKUP(D3,DB!A:F,6,0),"")</f>
        <v>SCECO</v>
      </c>
      <c r="J3" s="102" t="str">
        <f>IFERROR(VLOOKUP(D3,DB!A:G,7,0),"")</f>
        <v>Dead</v>
      </c>
      <c r="K3" s="108"/>
      <c r="L3" s="109" t="str">
        <f>IFERROR(VLOOKUP(D3,DB!A:I,9,0),"")</f>
        <v>Latis</v>
      </c>
    </row>
    <row r="4" spans="1:16383" ht="31.5" customHeight="1">
      <c r="A4" s="104"/>
      <c r="B4" s="103" t="str">
        <f>IFERROR(VLOOKUP(D4,DB!A:K,11,0),"")</f>
        <v>R6</v>
      </c>
      <c r="C4" s="105"/>
      <c r="D4" s="103" t="s">
        <v>33614</v>
      </c>
      <c r="E4" s="106"/>
      <c r="F4" s="107"/>
      <c r="G4" s="77">
        <f ca="1">IFERROR(NOW()-F4,"-")</f>
        <v>45958.572082754632</v>
      </c>
      <c r="H4" s="107"/>
      <c r="I4" s="103" t="str">
        <f>IFERROR(VLOOKUP(D4,DB!A:F,6,0),"")</f>
        <v>SCECO+STB</v>
      </c>
      <c r="J4" s="102" t="str">
        <f>IFERROR(VLOOKUP(D4,DB!A:G,7,0),"")</f>
        <v>Good</v>
      </c>
      <c r="K4" s="108"/>
      <c r="L4" s="109" t="str">
        <f>IFERROR(VLOOKUP(D4,DB!A:I,9,0),"")</f>
        <v>Latis</v>
      </c>
    </row>
    <row r="5" spans="1:16383" ht="31.5" customHeight="1">
      <c r="A5" s="104"/>
      <c r="B5" s="103" t="str">
        <f>IFERROR(VLOOKUP(D5,DB!A:K,11,0),"")</f>
        <v/>
      </c>
      <c r="C5" s="105"/>
      <c r="D5" s="103" t="s">
        <v>39097</v>
      </c>
      <c r="E5" s="106"/>
      <c r="F5" s="107"/>
      <c r="G5" s="77">
        <f ca="1">IFERROR(NOW()-F5,"-")</f>
        <v>45958.572082754632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45958.572082754632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45958.572082754632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45958.572082754632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45958.572082754632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45958.572082754632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45958.572082754632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45958.572082754632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45958.572082754632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45958.572082754632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45958.572082754632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45958.572082754632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45958.572082754632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45958.572082754632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45958.572082754632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45958.572082754632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45958.572082754632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45958.572082754632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45958.572082754632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45958.572082754632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45958.572082754632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45958.572082754632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45958.572082754632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45958.572082754632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45958.572082754632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45958.572082754632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45958.572082754632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45958.572082754632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45958.572082754632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45958.572082754632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45958.572082754632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45958.572082754632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45958.572082754632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45958.572082754632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45958.572082754632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45958.572082754632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45958.572082754632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45958.572082754632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45958.572082754632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45958.572082754632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45958.572082754632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45958.572082754632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45958.572082754632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45958.572082754632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45958.572082754632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45958.572082754632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45958.572082754632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45958.572082754632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45958.572082754632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45958.572082754632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45958.572082754632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45958.572082754632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45958.572082754632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45958.572082754632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45958.572082754632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45958.572082754632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45958.572082754632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45958.572082754632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45958.572082754632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45958.572082754632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45958.572082754632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45958.572082754632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45958.572082754632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45958.572082754632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45958.572082754632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45958.572082754632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45958.572082754632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45958.572082754632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45958.572082754632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45958.572082754632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45958.572082754632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45958.572082754632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45958.572082754632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45958.572082754632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45958.572082754632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45958.572082754632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45958.572082754632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45958.572082754632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45958.572082754632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45958.572082754632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45958.572082754632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45958.572082754632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45958.572082754632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45958.572082754632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45958.572082754632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45958.572082754632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45958.572082754632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45958.572082754632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45958.572082754632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45958.572082754632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45958.572082754632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45958.572082754632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45958.572082754632</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2025-10-28T10:43:48Z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