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05" documentId="120_S{2AC9BD13-BADA-5192-A53E-5A8FF88502F6}" xr6:coauthVersionLast="47" xr6:coauthVersionMax="47" xr10:uidLastSave="{DC0BBAE8-71A4-4562-89AA-21973BECB18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4" i="9"/>
  <c r="G4" i="9"/>
  <c r="I4" i="9"/>
  <c r="J4" i="9"/>
  <c r="L4" i="9"/>
  <c r="B5" i="9"/>
  <c r="G5" i="9"/>
  <c r="I5" i="9"/>
  <c r="J5" i="9"/>
  <c r="L5" i="9"/>
  <c r="B6" i="9"/>
  <c r="G6" i="9"/>
  <c r="I6" i="9"/>
  <c r="J6" i="9"/>
  <c r="L6" i="9"/>
  <c r="B7" i="9"/>
  <c r="G7" i="9"/>
  <c r="I7" i="9"/>
  <c r="J7" i="9"/>
  <c r="L7" i="9"/>
  <c r="B8" i="9"/>
  <c r="G8" i="9"/>
  <c r="I8" i="9"/>
  <c r="J8" i="9"/>
  <c r="L8"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<sst xmlns="http://schemas.openxmlformats.org/spreadsheetml/2006/main" count="180310" uniqueCount="39136">
  <si>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</si>
  <si>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</si>
  <si>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</si>
  <si>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</si>
  <si>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</si>
  <si>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</si>
  <si>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</si>
  <si>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</si>
  <si>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</si>
  <si>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</si>
  <si>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</si>
  <si>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</si>
  <si>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</si>
  <si>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</si>
  <si>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</si>
  <si>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</si>
  <si>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</si>
  <si>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</si>
  <si>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</si>
  <si>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</si>
  <si>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</si>
  <si>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</si>
  <si>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</si>
  <si>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</si>
  <si>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</si>
  <si>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</si>
  <si>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</si>
  <si>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</si>
  <si>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</si>
  <si>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</si>
  <si>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</si>
  <si>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</si>
  <si>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</si>
  <si>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</si>
  <si>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</si>
  <si>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</si>
  <si>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</si>
  <si>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</si>
  <si>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</si>
  <si>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</si>
  <si>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</si>
  <si>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</si>
  <si>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</si>
  <si>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</si>
  <si>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</si>
  <si>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</si>
  <si>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</si>
  <si>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</si>
  <si>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</si>
  <si>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</si>
  <si>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</si>
  <si>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</si>
  <si>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</si>
  <si>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</si>
  <si>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</si>
  <si>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</si>
  <si>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</si>
  <si>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</si>
  <si>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</si>
  <si>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</si>
  <si>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</si>
  <si>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</si>
  <si>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</si>
  <si>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</si>
  <si>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</si>
  <si>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</si>
  <si>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</si>
  <si>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</si>
  <si>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</si>
  <si>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</si>
  <si>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</si>
  <si>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</si>
  <si>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</si>
  <si>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</si>
  <si>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</si>
  <si>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</si>
  <si>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</si>
  <si>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</si>
  <si>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</si>
  <si>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</si>
  <si>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</si>
  <si>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</si>
  <si>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</si>
  <si>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</si>
  <si>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</si>
  <si>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</si>
  <si>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</si>
  <si>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</si>
  <si>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</si>
  <si>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</si>
  <si>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</si>
  <si>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</si>
  <si>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</si>
  <si>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</si>
  <si>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</si>
  <si>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</si>
  <si>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</si>
  <si>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</si>
  <si>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</si>
  <si>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</si>
  <si>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</si>
  <si>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</si>
  <si>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</si>
  <si>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</si>
  <si>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</si>
  <si>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</si>
  <si>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</si>
  <si>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</si>
  <si>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</si>
  <si>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</si>
  <si>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</si>
  <si>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</si>
  <si>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</si>
  <si>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</si>
  <si>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</si>
  <si>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</si>
  <si>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</si>
  <si>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</si>
  <si>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</si>
  <si>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</si>
  <si>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</si>
  <si>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</si>
  <si>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</si>
  <si>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</si>
  <si>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</si>
  <si>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</si>
  <si>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</si>
  <si>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</si>
  <si>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</si>
  <si>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</si>
  <si>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</si>
  <si>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</si>
  <si>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</si>
  <si>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</si>
  <si>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</si>
  <si>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</si>
  <si>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</si>
  <si>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</si>
  <si>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</si>
  <si>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</si>
  <si>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</si>
  <si>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</si>
  <si>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</si>
  <si>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</si>
  <si>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</si>
  <si>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</si>
  <si>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</si>
  <si>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</si>
  <si>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</si>
  <si>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</si>
  <si>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</si>
  <si>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</si>
  <si>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</si>
  <si>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</si>
  <si>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</si>
  <si>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</si>
  <si>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</si>
  <si>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</si>
  <si>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</si>
  <si>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</si>
  <si>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</si>
  <si>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</si>
  <si>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</si>
  <si>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</si>
  <si>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</si>
  <si>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</si>
  <si>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</si>
  <si>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</si>
  <si>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</si>
  <si>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</si>
  <si>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</si>
  <si>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</si>
  <si>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</si>
  <si>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</si>
  <si>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</si>
  <si>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</si>
  <si>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</si>
  <si>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</si>
  <si>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</si>
  <si>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</si>
  <si>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</si>
  <si>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</si>
  <si>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</si>
  <si>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</si>
  <si>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</si>
  <si>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</si>
  <si>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</si>
  <si>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</si>
  <si>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</si>
  <si>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</si>
  <si>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</si>
  <si>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</si>
  <si>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</si>
  <si>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</si>
  <si>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</si>
  <si>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</si>
  <si>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</si>
  <si>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</si>
  <si>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</si>
  <si>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</si>
  <si>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</si>
  <si>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</si>
  <si>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</si>
  <si>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</si>
  <si>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</si>
  <si>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</si>
  <si>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</si>
  <si>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</si>
  <si>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</si>
  <si>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</si>
  <si>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</si>
  <si>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</si>
  <si>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</si>
  <si>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</si>
  <si>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</si>
  <si>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</si>
  <si>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</si>
  <si>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</si>
  <si>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</si>
  <si>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</si>
  <si>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</si>
  <si>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</si>
  <si>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</si>
  <si>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</si>
  <si>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</si>
  <si>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</si>
  <si>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</si>
  <si>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</si>
  <si>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</si>
  <si>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</si>
  <si>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</si>
  <si>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</si>
  <si>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</si>
  <si>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</si>
  <si>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</si>
  <si>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</si>
  <si>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</si>
  <si>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</si>
  <si>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</si>
  <si>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</si>
  <si>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</si>
  <si>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</si>
  <si>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</si>
  <si>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</si>
  <si>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</si>
  <si>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</si>
  <si>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</si>
  <si>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</si>
  <si>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</si>
  <si>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</si>
  <si>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</si>
  <si>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</si>
  <si>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</si>
  <si>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</si>
  <si>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</si>
  <si>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</si>
  <si>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</si>
  <si>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</si>
  <si>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</si>
  <si>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</si>
  <si>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</si>
  <si>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</si>
  <si>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</si>
  <si>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</si>
  <si>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</si>
  <si>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</si>
  <si>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</si>
  <si>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</si>
  <si>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</si>
  <si>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</si>
  <si>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</si>
  <si>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</si>
  <si>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</si>
  <si>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</si>
  <si>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</si>
  <si>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</si>
  <si>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</si>
  <si>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</si>
  <si>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</si>
  <si>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</si>
  <si>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</si>
  <si>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</si>
  <si>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</si>
  <si>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</si>
  <si>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</si>
  <si>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</si>
  <si>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</si>
  <si>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</si>
  <si>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</si>
  <si>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</si>
  <si>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</si>
  <si>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</si>
  <si>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</si>
  <si>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</si>
  <si>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</si>
  <si>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</si>
  <si>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</si>
  <si>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</si>
  <si>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</si>
  <si>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</si>
  <si>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</si>
  <si>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</si>
  <si>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</si>
  <si>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</si>
  <si>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</si>
  <si>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</si>
  <si>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</si>
  <si>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</si>
  <si>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</si>
  <si>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</si>
  <si>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</si>
  <si>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</si>
  <si>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</si>
  <si>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</si>
  <si>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</si>
  <si>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</si>
  <si>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</si>
  <si>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</si>
  <si>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</si>
  <si>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</si>
  <si>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</si>
  <si>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</si>
  <si>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</si>
  <si>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</si>
  <si>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</si>
  <si>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</si>
  <si>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</si>
  <si>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</si>
  <si>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</si>
  <si>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</si>
  <si>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</si>
  <si>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</si>
  <si>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</si>
  <si>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</si>
  <si>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</si>
  <si>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</si>
  <si>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</si>
  <si>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</si>
  <si>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</si>
  <si>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</si>
  <si>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</si>
  <si>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</si>
  <si>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</si>
  <si>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</si>
  <si>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</si>
  <si>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</si>
  <si>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</si>
  <si>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</si>
  <si>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</si>
  <si>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</si>
  <si>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</si>
  <si>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</si>
  <si>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</si>
  <si>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</si>
  <si>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</si>
  <si>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</si>
  <si>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</si>
  <si>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</si>
  <si>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</si>
  <si>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</si>
  <si>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</si>
  <si>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</si>
  <si>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</si>
  <si>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</si>
  <si>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</si>
  <si>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</si>
  <si>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</si>
  <si>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</si>
  <si>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</si>
  <si>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</si>
  <si>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</si>
  <si>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</si>
  <si>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</si>
  <si>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</si>
  <si>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</si>
  <si>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</si>
  <si>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</si>
  <si>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</si>
  <si>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</si>
  <si>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</si>
  <si>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</si>
  <si>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</si>
  <si>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</si>
  <si>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</si>
  <si>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</si>
  <si>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</si>
  <si>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</si>
  <si>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</si>
  <si>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</si>
  <si>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</si>
  <si>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</si>
  <si>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</si>
  <si>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</si>
  <si>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</si>
  <si>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</si>
  <si>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</si>
  <si>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</si>
  <si>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</si>
  <si>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</si>
  <si>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</si>
  <si>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</si>
  <si>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</si>
  <si>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</si>
  <si>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</si>
  <si>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</si>
  <si>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</si>
  <si>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</si>
  <si>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</si>
  <si>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</si>
  <si>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</si>
  <si>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</si>
  <si>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</si>
  <si>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</si>
  <si>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</si>
  <si>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</si>
  <si>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</si>
  <si>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</si>
  <si>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</si>
  <si>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</si>
  <si>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</si>
  <si>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</si>
  <si>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</si>
  <si>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</si>
  <si>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</si>
  <si>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</si>
  <si>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</si>
  <si>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</si>
  <si>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</si>
  <si>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</si>
  <si>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</si>
  <si>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</si>
  <si>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</si>
  <si>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</si>
  <si>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</si>
  <si>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</si>
  <si>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</si>
  <si>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</si>
  <si>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</si>
  <si>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</si>
  <si>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</si>
  <si>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</si>
  <si>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</si>
  <si>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</si>
  <si>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</si>
  <si>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</si>
  <si>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</si>
  <si>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</si>
  <si>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</si>
  <si>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</si>
  <si>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</si>
  <si>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</si>
  <si>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</si>
  <si>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</si>
  <si>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</si>
  <si>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</si>
  <si>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</si>
  <si>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</si>
  <si>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</si>
  <si>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</si>
  <si>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</si>
  <si>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</si>
  <si>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</si>
  <si>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</si>
  <si>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</si>
  <si>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</si>
  <si>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</si>
  <si>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</si>
  <si>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</si>
  <si>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</si>
  <si>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</si>
  <si>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</si>
  <si>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</si>
  <si>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</si>
  <si>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</si>
  <si>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</si>
  <si>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</si>
  <si>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</si>
  <si>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</si>
  <si>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</si>
  <si>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</si>
  <si>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</si>
  <si>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</si>
  <si>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</si>
  <si>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</si>
  <si>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</si>
  <si>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</si>
  <si>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</si>
  <si>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</si>
  <si>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</si>
  <si>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</si>
  <si>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</si>
  <si>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</si>
  <si>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</si>
  <si>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</si>
  <si>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</si>
  <si>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</si>
  <si>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</si>
  <si>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</si>
  <si>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</si>
  <si>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</si>
  <si>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</si>
  <si>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</si>
  <si>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</si>
  <si>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</si>
  <si>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</si>
  <si>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</si>
  <si>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</si>
  <si>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</si>
  <si>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</si>
  <si>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</si>
  <si>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</si>
  <si>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</si>
  <si>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</si>
  <si>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</si>
  <si>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</si>
  <si>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</si>
  <si>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</si>
  <si>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</si>
  <si>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</si>
  <si>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</si>
  <si>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</si>
  <si>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</si>
  <si>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</si>
  <si>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</si>
  <si>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</si>
  <si>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</si>
  <si>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</si>
  <si>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</si>
  <si>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</si>
  <si>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</si>
  <si>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</si>
  <si>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</si>
  <si>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</si>
  <si>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</si>
  <si>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</si>
  <si>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</si>
  <si>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</si>
  <si>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</si>
  <si>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</si>
  <si>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</si>
  <si>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</si>
  <si>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</si>
  <si>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</si>
  <si>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</si>
  <si>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</si>
  <si>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</si>
  <si>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</si>
  <si>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</si>
  <si>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</si>
  <si>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</si>
  <si>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</si>
  <si>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</si>
  <si>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</si>
  <si>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</si>
  <si>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</si>
  <si>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</si>
  <si>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</si>
  <si>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</si>
  <si>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</si>
  <si>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</si>
  <si>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</si>
  <si>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</si>
  <si>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</si>
  <si>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</si>
  <si>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</si>
  <si>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</si>
  <si>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</si>
  <si>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</si>
  <si>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</si>
  <si>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</si>
  <si>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</si>
  <si>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</si>
  <si>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</si>
  <si>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</si>
  <si>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</si>
  <si>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</si>
  <si>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</si>
  <si>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</si>
  <si>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</si>
  <si>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</si>
  <si>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</si>
  <si>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</si>
  <si>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</si>
  <si>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</si>
  <si>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</si>
  <si>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</si>
  <si>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</si>
  <si>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</si>
  <si>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</si>
  <si>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</si>
  <si>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</si>
  <si>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</si>
  <si>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</si>
  <si>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</si>
  <si>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</si>
  <si>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</si>
  <si>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</si>
  <si>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</si>
  <si>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</si>
  <si>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</si>
  <si>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</si>
  <si>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</si>
  <si>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</si>
  <si>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</si>
  <si>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</si>
  <si>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</si>
  <si>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</si>
  <si>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</si>
  <si>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</si>
  <si>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</si>
  <si>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</si>
  <si>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</si>
  <si>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</si>
  <si>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</si>
  <si>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</si>
  <si>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</si>
  <si>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</si>
  <si>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</si>
  <si>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</si>
  <si>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</si>
  <si>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</si>
  <si>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</si>
  <si>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</si>
  <si>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</si>
  <si>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</si>
  <si>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</si>
  <si>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</si>
  <si>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</si>
  <si>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</si>
  <si>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</si>
  <si>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</si>
  <si>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</si>
  <si>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</si>
  <si>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</si>
  <si>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</si>
  <si>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</si>
  <si>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</si>
  <si>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</si>
  <si>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</si>
  <si>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</si>
  <si>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</si>
  <si>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</si>
  <si>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</si>
  <si>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</si>
  <si>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</si>
  <si>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</si>
  <si>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</si>
  <si>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</si>
  <si>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</si>
  <si>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</si>
  <si>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</si>
  <si>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</si>
  <si>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</si>
  <si>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</si>
  <si>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</si>
  <si>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</si>
  <si>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</si>
  <si>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</si>
  <si>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</si>
  <si>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</si>
  <si>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</si>
  <si>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</si>
  <si>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</si>
  <si>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</si>
  <si>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</si>
  <si>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</si>
  <si>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</si>
  <si>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</si>
  <si>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</si>
  <si>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</si>
  <si>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</si>
  <si>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</si>
  <si>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</si>
  <si>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</si>
  <si>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</si>
  <si>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</si>
  <si>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</si>
  <si>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</si>
  <si>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</si>
  <si>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</si>
  <si>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</si>
  <si>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</si>
  <si>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</si>
  <si>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</si>
  <si>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</si>
  <si>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</si>
  <si>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</si>
  <si>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</si>
  <si>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</si>
  <si>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</si>
  <si>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</si>
  <si>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</si>
  <si>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</si>
  <si>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</si>
  <si>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</si>
  <si>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</si>
  <si>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</si>
  <si>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</si>
  <si>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</si>
  <si>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</si>
  <si>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</si>
  <si>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</si>
  <si>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</si>
  <si>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</si>
  <si>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</si>
  <si>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</si>
  <si>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</si>
  <si>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</si>
  <si>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</si>
  <si>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</si>
  <si>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</si>
  <si>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</si>
  <si>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</si>
  <si>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</si>
  <si>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</si>
  <si>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</si>
  <si>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</si>
  <si>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</si>
  <si>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</si>
  <si>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</si>
  <si>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</si>
  <si>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</si>
  <si>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</si>
  <si>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</si>
  <si>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</si>
  <si>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</si>
  <si>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</si>
  <si>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</si>
  <si>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</si>
  <si>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</si>
  <si>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</si>
  <si>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</si>
  <si>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</si>
  <si>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</si>
  <si>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</si>
  <si>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</si>
  <si>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</si>
  <si>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</si>
  <si>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</si>
  <si>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</si>
  <si>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</si>
  <si>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</si>
  <si>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</si>
  <si>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</si>
  <si>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</si>
  <si>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</si>
  <si>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</si>
  <si>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</si>
  <si>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</si>
  <si>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</si>
  <si>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</si>
  <si>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</si>
  <si>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</si>
  <si>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</si>
  <si>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</si>
  <si>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</si>
  <si>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</si>
  <si>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</si>
  <si>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</si>
  <si>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</si>
  <si>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</si>
  <si>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</si>
  <si>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</si>
  <si>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</si>
  <si>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</si>
  <si>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</si>
  <si>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</si>
  <si>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</si>
  <si>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</si>
  <si>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</si>
  <si>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</si>
  <si>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</si>
  <si>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</si>
  <si>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</si>
  <si>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</si>
  <si>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</si>
  <si>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</si>
  <si>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</si>
  <si>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</si>
  <si>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</si>
  <si>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</si>
  <si>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</si>
  <si>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</si>
  <si>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</si>
  <si>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</si>
  <si>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</si>
  <si>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</si>
  <si>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</si>
  <si>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</si>
  <si>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</si>
  <si>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</si>
  <si>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</si>
  <si>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</si>
  <si>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</si>
  <si>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</si>
  <si>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</si>
  <si>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</si>
  <si>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</si>
  <si>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</si>
  <si>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</si>
  <si>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</si>
  <si>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</si>
  <si>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</si>
  <si>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</si>
  <si>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</si>
  <si>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</si>
  <si>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</si>
  <si>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</si>
  <si>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</si>
  <si>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</si>
  <si>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</si>
  <si>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</si>
  <si>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</si>
  <si>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</si>
  <si>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</si>
  <si>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</si>
  <si>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</si>
  <si>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</si>
  <si>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</si>
  <si>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</si>
  <si>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</si>
  <si>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</si>
  <si>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</si>
  <si>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</si>
  <si>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</si>
  <si>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</si>
  <si>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</si>
  <si>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</si>
  <si>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</si>
  <si>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</si>
  <si>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</si>
  <si>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</si>
  <si>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</si>
  <si>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</si>
  <si>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</si>
  <si>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</si>
  <si>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</si>
  <si>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</si>
  <si>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</si>
  <si>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</si>
  <si>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</si>
  <si>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</si>
  <si>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</si>
  <si>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</si>
  <si>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</si>
  <si>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</si>
  <si>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</si>
  <si>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</si>
  <si>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</si>
  <si>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</si>
  <si>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</si>
  <si>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</si>
  <si>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</si>
  <si>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</si>
  <si>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</si>
  <si>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</si>
  <si>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</si>
  <si>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</si>
  <si>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</si>
  <si>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</si>
  <si>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</si>
  <si>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</si>
  <si>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</si>
  <si>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</si>
  <si>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</si>
  <si>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</si>
  <si>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</si>
  <si>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</si>
  <si>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</si>
  <si>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</si>
  <si>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</si>
  <si>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</si>
  <si>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</si>
  <si>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</si>
  <si>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</si>
  <si>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</si>
  <si>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</si>
  <si>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</si>
  <si>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</si>
  <si>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</si>
  <si>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</si>
  <si>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</si>
  <si>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</si>
  <si>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</si>
  <si>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</si>
  <si>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</si>
  <si>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</si>
  <si>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</si>
  <si>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</si>
  <si>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</si>
  <si>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</si>
  <si>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</si>
  <si>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</si>
  <si>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</si>
  <si>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</si>
  <si>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</si>
  <si>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</si>
  <si>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</si>
  <si>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</si>
  <si>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</si>
  <si>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</si>
  <si>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</si>
  <si>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</si>
  <si>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</si>
  <si>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</si>
  <si>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</si>
  <si>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</si>
  <si>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</si>
  <si>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</si>
  <si>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</si>
  <si>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</si>
  <si>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</si>
  <si>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</si>
  <si>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</si>
  <si>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</si>
  <si>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</si>
  <si>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</si>
  <si>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</si>
  <si>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</si>
  <si>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</si>
  <si>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</si>
  <si>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</si>
  <si>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</si>
  <si>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</si>
  <si>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</si>
  <si>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</si>
  <si>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</si>
  <si>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</si>
  <si>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</si>
  <si>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</si>
  <si>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</si>
  <si>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</si>
  <si>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</si>
  <si>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</si>
  <si>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</si>
  <si>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</si>
  <si>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</si>
  <si>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</si>
  <si>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</si>
  <si>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</si>
  <si>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</si>
  <si>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</si>
  <si>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</si>
  <si>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</si>
  <si>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</si>
  <si>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</si>
  <si>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</si>
  <si>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</si>
  <si>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</si>
  <si>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</si>
  <si>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</si>
  <si>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</si>
  <si>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</si>
  <si>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</si>
  <si>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</si>
  <si>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</si>
  <si>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</si>
  <si>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</si>
  <si>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</si>
  <si>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</si>
  <si>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</si>
  <si>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</si>
  <si>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</si>
  <si>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</si>
  <si>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</si>
  <si>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</si>
  <si>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</si>
  <si>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</si>
  <si>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</si>
  <si>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</si>
  <si>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</si>
  <si>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</si>
  <si>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</si>
  <si>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</si>
  <si>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</si>
  <si>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</si>
  <si>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</si>
  <si>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</si>
  <si>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</si>
  <si>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</si>
  <si>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</si>
  <si>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</si>
  <si>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</si>
  <si>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</si>
  <si>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</si>
  <si>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</si>
  <si>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</si>
  <si>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</si>
  <si>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</si>
  <si>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</si>
  <si>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</si>
  <si>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</si>
  <si>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</si>
  <si>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</si>
  <si>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</si>
  <si>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</si>
  <si>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</si>
  <si>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</si>
  <si>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</si>
  <si>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</si>
  <si>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</si>
  <si>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</si>
  <si>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</si>
  <si>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</si>
  <si>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</si>
  <si>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</si>
  <si>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</si>
  <si>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</si>
  <si>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</si>
  <si>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</si>
  <si>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</si>
  <si>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</si>
  <si>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</si>
  <si>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</si>
  <si>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</si>
  <si>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</si>
  <si>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</si>
  <si>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</si>
  <si>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</si>
  <si>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</si>
  <si>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</si>
  <si>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</si>
  <si>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</si>
  <si>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</si>
  <si>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</si>
  <si>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</si>
  <si>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</si>
  <si>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</si>
  <si>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</si>
  <si>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</si>
  <si>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</si>
  <si>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</si>
  <si>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</si>
  <si>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</si>
  <si>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</si>
  <si>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</si>
  <si>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</si>
  <si>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</si>
  <si>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</si>
  <si>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</si>
  <si>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</si>
  <si>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</si>
  <si>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</si>
  <si>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</si>
  <si>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</si>
  <si>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</si>
  <si>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</si>
  <si>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</si>
  <si>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</si>
  <si>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</si>
  <si>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</si>
  <si>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</si>
  <si>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</si>
  <si>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</si>
  <si>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</si>
  <si>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</si>
  <si>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</si>
  <si>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</si>
  <si>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</si>
  <si>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</si>
  <si>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</si>
  <si>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</si>
  <si>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</si>
  <si>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</si>
  <si>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</si>
  <si>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</si>
  <si>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</si>
  <si>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</si>
  <si>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</si>
  <si>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</si>
  <si>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</si>
  <si>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</si>
  <si>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</si>
  <si>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</si>
  <si>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</si>
  <si>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</si>
  <si>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</si>
  <si>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</si>
  <si>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</si>
  <si>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</si>
  <si>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</si>
  <si>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</si>
  <si>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</si>
  <si>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</si>
  <si>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</si>
  <si>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</si>
  <si>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</si>
  <si>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</si>
  <si>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</si>
  <si>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</si>
  <si>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</si>
  <si>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</si>
  <si>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</si>
  <si>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</si>
  <si>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</si>
  <si>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</si>
  <si>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</si>
  <si>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</si>
  <si>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</si>
  <si>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</si>
  <si>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</si>
  <si>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</si>
  <si>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</si>
  <si>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</si>
  <si>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</si>
  <si>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</si>
  <si>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</si>
  <si>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</si>
  <si>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</si>
  <si>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</si>
  <si>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</si>
  <si>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</si>
  <si>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</si>
  <si>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</si>
  <si>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</si>
  <si>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</si>
  <si>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</si>
  <si>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</si>
  <si>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</si>
  <si>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</si>
  <si>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</si>
  <si>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</si>
  <si>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</si>
  <si>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</si>
  <si>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</si>
  <si>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</si>
  <si>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</si>
  <si>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</si>
  <si>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</si>
  <si>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</si>
  <si>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</si>
  <si>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</si>
  <si>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</si>
  <si>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</si>
  <si>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</si>
  <si>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</si>
  <si>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</si>
  <si>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</si>
  <si>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</si>
  <si>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</si>
  <si>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</si>
  <si>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</si>
  <si>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</si>
  <si>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</si>
  <si>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</si>
  <si>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</si>
  <si>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</si>
  <si>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</si>
  <si>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</si>
  <si>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</si>
  <si>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</si>
  <si>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</si>
  <si>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</si>
  <si>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</si>
  <si>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</si>
  <si>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</si>
  <si>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</si>
  <si>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</si>
  <si>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</si>
  <si>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</si>
  <si>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</si>
  <si>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</si>
  <si>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</si>
  <si>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</si>
  <si>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</si>
  <si>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</si>
  <si>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</si>
  <si>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</si>
  <si>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</si>
  <si>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</si>
  <si>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</si>
  <si>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</si>
  <si>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</si>
  <si>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</si>
  <si>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</si>
  <si>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</si>
  <si>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</si>
  <si>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</si>
  <si>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</si>
  <si>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</si>
  <si>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</si>
  <si>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</si>
  <si>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</si>
  <si>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</si>
  <si>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</si>
  <si>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</si>
  <si>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</si>
  <si>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</si>
  <si>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</si>
  <si>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</si>
  <si>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</si>
  <si>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</si>
  <si>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</si>
  <si>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</si>
  <si>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</si>
  <si>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</si>
  <si>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</si>
  <si>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</si>
  <si>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</si>
  <si>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</si>
  <si>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</si>
  <si>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</si>
  <si>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</si>
  <si>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</si>
  <si>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</si>
  <si>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</si>
  <si>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</si>
  <si>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</si>
  <si>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</si>
  <si>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</si>
  <si>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</si>
  <si>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</si>
  <si>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</si>
  <si>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</si>
  <si>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</si>
  <si>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</si>
  <si>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</si>
  <si>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</si>
  <si>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</si>
  <si>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</si>
  <si>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</si>
  <si>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</si>
  <si>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</si>
  <si>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</si>
  <si>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</si>
  <si>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</si>
  <si>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</si>
  <si>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</si>
  <si>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</si>
  <si>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</si>
  <si>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</si>
  <si>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</si>
  <si>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</si>
  <si>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</si>
  <si>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</si>
  <si>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</si>
  <si>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</si>
  <si>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</si>
  <si>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</si>
  <si>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</si>
  <si>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</si>
  <si>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</si>
  <si>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</si>
  <si>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</si>
  <si>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</si>
  <si>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</si>
  <si>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</si>
  <si>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</si>
  <si>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</si>
  <si>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</si>
  <si>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</si>
  <si>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</si>
  <si>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</si>
  <si>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</si>
  <si>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</si>
  <si>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</si>
  <si>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</si>
  <si>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</si>
  <si>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</si>
  <si>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</si>
  <si>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</si>
  <si>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</si>
  <si>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</si>
  <si>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</si>
  <si>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</si>
  <si>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</si>
  <si>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</si>
  <si>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</si>
  <si>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</si>
  <si>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</si>
  <si>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</si>
  <si>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</si>
  <si>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</si>
  <si>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</si>
  <si>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</si>
  <si>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</si>
  <si>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</si>
  <si>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</si>
  <si>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</si>
  <si>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</si>
  <si>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</si>
  <si>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</si>
  <si>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</si>
  <si>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</si>
  <si>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</si>
  <si>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</si>
  <si>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</si>
  <si>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</si>
  <si>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</si>
  <si>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</si>
  <si>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</si>
  <si>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</si>
  <si>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</si>
  <si>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</si>
  <si>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</si>
  <si>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</si>
  <si>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</si>
  <si>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</si>
  <si>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</si>
  <si>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</si>
  <si>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</si>
  <si>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</si>
  <si>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</si>
  <si>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</si>
  <si>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</si>
  <si>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</si>
  <si>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</si>
  <si>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</si>
  <si>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</si>
  <si>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</si>
  <si>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</si>
  <si>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</si>
  <si>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</si>
  <si>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</si>
  <si>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</si>
  <si>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</si>
  <si>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</si>
  <si>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</si>
  <si>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</si>
  <si>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</si>
  <si>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</si>
  <si>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</si>
  <si>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</si>
  <si>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</si>
  <si>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</si>
  <si>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</si>
  <si>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</si>
  <si>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</si>
  <si>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</si>
  <si>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</si>
  <si>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</si>
  <si>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</si>
  <si>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</si>
  <si>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</si>
  <si>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</si>
  <si>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</si>
  <si>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</si>
  <si>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</si>
  <si>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</si>
  <si>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</si>
  <si>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</si>
  <si>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</si>
  <si>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</si>
  <si>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</si>
  <si>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</si>
  <si>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</si>
  <si>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</si>
  <si>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</si>
  <si>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</si>
  <si>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</si>
  <si>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</si>
  <si>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</si>
  <si>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</si>
  <si>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</si>
  <si>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</si>
  <si>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</si>
  <si>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</si>
  <si>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</si>
  <si>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</si>
  <si>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</si>
  <si>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</si>
  <si>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</si>
  <si>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</si>
  <si>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</si>
  <si>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</si>
  <si>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</si>
  <si>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</si>
  <si>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</si>
  <si>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</si>
  <si>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</si>
  <si>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</si>
  <si>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</si>
  <si>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</si>
  <si>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</si>
  <si>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</si>
  <si>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</si>
  <si>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</si>
  <si>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</si>
  <si>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</si>
  <si>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</si>
  <si>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</si>
  <si>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</si>
  <si>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</si>
  <si>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</si>
  <si>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</si>
  <si>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</si>
  <si>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</si>
  <si>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</si>
  <si>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</si>
  <si>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</si>
  <si>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</si>
  <si>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</si>
  <si>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</si>
  <si>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</si>
  <si>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</si>
  <si>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</si>
  <si>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</si>
  <si>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</si>
  <si>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</si>
  <si>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</si>
  <si>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</si>
  <si>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</si>
  <si>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</si>
  <si>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</si>
  <si>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</si>
  <si>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</si>
  <si>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</si>
  <si>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</si>
  <si>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</si>
  <si>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</si>
  <si>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</si>
  <si>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</si>
  <si>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</si>
  <si>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</si>
  <si>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</si>
  <si>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</si>
  <si>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</si>
  <si>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</si>
  <si>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</si>
  <si>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</si>
  <si>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</si>
  <si>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</si>
  <si>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</si>
  <si>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</si>
  <si>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</si>
  <si>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</si>
  <si>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</si>
  <si>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</si>
  <si>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</si>
  <si>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</si>
  <si>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</si>
  <si>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</si>
  <si>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</si>
  <si>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</si>
  <si>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</si>
  <si>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</si>
  <si>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</si>
  <si>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</si>
  <si>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</si>
  <si>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</si>
  <si>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</si>
  <si>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</si>
  <si>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</si>
  <si>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</si>
  <si>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</si>
  <si>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</si>
  <si>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</si>
  <si>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</si>
  <si>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</si>
  <si>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</si>
  <si>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</si>
  <si>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</si>
  <si>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</si>
  <si>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</si>
  <si>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</si>
  <si>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</si>
  <si>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</si>
  <si>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</si>
  <si>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</si>
  <si>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</si>
  <si>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</si>
  <si>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</si>
  <si>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</si>
  <si>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</si>
  <si>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</si>
  <si>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</si>
  <si>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</si>
  <si>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</si>
  <si>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</si>
  <si>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</si>
  <si>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</si>
  <si>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</si>
  <si>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</si>
  <si>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</si>
  <si>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</si>
  <si>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</si>
  <si>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</si>
  <si>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</si>
  <si>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</si>
  <si>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</si>
  <si>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</si>
  <si>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</si>
  <si>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</si>
  <si>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</si>
  <si>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</si>
  <si>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</si>
  <si>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</si>
  <si>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</si>
  <si>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</si>
  <si>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</si>
  <si>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</si>
  <si>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</si>
  <si>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</si>
  <si>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</si>
  <si>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</si>
  <si>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</si>
  <si>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</si>
  <si>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</si>
  <si>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</si>
  <si>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</si>
  <si>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</si>
  <si>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</si>
  <si>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</si>
  <si>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</si>
  <si>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</si>
  <si>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</si>
  <si>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</si>
  <si>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</si>
  <si>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</si>
  <si>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</si>
  <si>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</si>
  <si>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</si>
  <si>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</si>
  <si>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</si>
  <si>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</si>
  <si>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</si>
  <si>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</si>
  <si>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</si>
  <si>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</si>
  <si>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</si>
  <si>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</si>
  <si>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</si>
  <si>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</si>
  <si>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</si>
  <si>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</si>
  <si>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</si>
  <si>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</si>
  <si>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</si>
  <si>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</si>
  <si>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</si>
  <si>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</si>
  <si>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</si>
  <si>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</si>
  <si>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</si>
  <si>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</si>
  <si>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</si>
  <si>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</si>
  <si>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</si>
  <si>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</si>
  <si>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</si>
  <si>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</si>
  <si>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</si>
  <si>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</si>
  <si>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</si>
  <si>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</si>
  <si>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</si>
  <si>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</si>
  <si>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</si>
  <si>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</si>
  <si>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</si>
  <si>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</si>
  <si>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</si>
  <si>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</si>
  <si>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</si>
  <si>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</si>
  <si>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</si>
  <si>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</si>
  <si>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</si>
  <si>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</si>
  <si>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</si>
  <si>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</si>
  <si>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</si>
  <si>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</si>
  <si>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</si>
  <si>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</si>
  <si>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</si>
  <si>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</si>
  <si>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</si>
  <si>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</si>
  <si>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</si>
  <si>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</si>
  <si>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</si>
  <si>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</si>
  <si>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</si>
  <si>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</si>
  <si>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</si>
  <si>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</si>
  <si>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</si>
  <si>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</si>
  <si>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</si>
  <si>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</si>
  <si>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</si>
  <si>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</si>
  <si>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</si>
  <si>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</si>
  <si>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</si>
  <si>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</si>
  <si>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</si>
  <si>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</si>
  <si>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</si>
  <si>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</si>
  <si>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</si>
  <si>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</si>
  <si>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</si>
  <si>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</si>
  <si>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</si>
  <si>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</si>
  <si>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</si>
  <si>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</si>
  <si>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</si>
  <si>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</si>
  <si>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</si>
  <si>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</si>
  <si>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</si>
  <si>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</si>
  <si>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</si>
  <si>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</si>
  <si>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</si>
  <si>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</si>
  <si>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</si>
  <si>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</si>
  <si>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</si>
  <si>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</si>
  <si>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</si>
  <si>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</si>
  <si>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</si>
  <si>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</si>
  <si>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</si>
  <si>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</si>
  <si>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</si>
  <si>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</si>
  <si>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</si>
  <si>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</si>
  <si>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</si>
  <si>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</si>
  <si>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</si>
  <si>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</si>
  <si>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</si>
  <si>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</si>
  <si>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</si>
  <si>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</si>
  <si>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</si>
  <si>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</si>
  <si>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</si>
  <si>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</si>
  <si>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</si>
  <si>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</si>
  <si>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</si>
  <si>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</si>
  <si>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</si>
  <si>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</si>
  <si>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</si>
  <si>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</si>
  <si>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</si>
  <si>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</si>
  <si>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</si>
  <si>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</si>
  <si>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</si>
  <si>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</si>
  <si>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</si>
  <si>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</si>
  <si>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</si>
  <si>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</si>
  <si>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</si>
  <si>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</si>
  <si>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</si>
  <si>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</si>
  <si>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</si>
  <si>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</si>
  <si>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</si>
  <si>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</si>
  <si>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</si>
  <si>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</si>
  <si>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</si>
  <si>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</si>
  <si>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</si>
  <si>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</si>
  <si>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</si>
  <si>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</si>
  <si>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</si>
  <si>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</si>
  <si>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</si>
  <si>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</si>
  <si>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</si>
  <si>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</si>
  <si>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</si>
  <si>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</si>
  <si>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</si>
  <si>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</si>
  <si>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</si>
  <si>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</si>
  <si>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</si>
  <si>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</si>
  <si>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</si>
  <si>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</si>
  <si>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</si>
  <si>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</si>
  <si>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</si>
  <si>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</si>
  <si>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</si>
  <si>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</si>
  <si>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</si>
  <si>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</si>
  <si>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</si>
  <si>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</si>
  <si>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</si>
  <si>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</si>
  <si>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</si>
  <si>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</si>
  <si>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</si>
  <si>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</si>
  <si>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</si>
  <si>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</si>
  <si>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</si>
  <si>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</si>
  <si>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</si>
  <si>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</si>
  <si>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</si>
  <si>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</si>
  <si>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</si>
  <si>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</si>
  <si>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</si>
  <si>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</si>
  <si>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</si>
  <si>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</si>
  <si>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</si>
  <si>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</si>
  <si>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</si>
  <si>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</si>
  <si>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</si>
  <si>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</si>
  <si>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</si>
  <si>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</si>
  <si>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</si>
  <si>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</si>
  <si>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</si>
  <si>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</si>
  <si>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</si>
  <si>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</si>
  <si>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</si>
  <si>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</si>
  <si>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</si>
  <si>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</si>
  <si>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</si>
  <si>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</si>
  <si>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</si>
  <si>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</si>
  <si>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</si>
  <si>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</si>
  <si>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</si>
  <si>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</si>
  <si>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</si>
  <si>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</si>
  <si>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</si>
  <si>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</si>
  <si>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</si>
  <si>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</si>
  <si>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</si>
  <si>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</si>
  <si>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</si>
  <si>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</si>
  <si>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</si>
  <si>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</si>
  <si>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</si>
  <si>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</si>
  <si>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</si>
  <si>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</si>
  <si>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</si>
  <si>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</si>
  <si>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</si>
  <si>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</si>
  <si>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</si>
  <si>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</si>
  <si>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</si>
  <si>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</si>
  <si>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</si>
  <si>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</si>
  <si>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</si>
  <si>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</si>
  <si>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</si>
  <si>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</si>
  <si>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</si>
  <si>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</si>
  <si>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</si>
  <si>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</si>
  <si>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</si>
  <si>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</si>
  <si>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</si>
  <si>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</si>
  <si>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</si>
  <si>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</si>
  <si>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</si>
  <si>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</si>
  <si>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</si>
  <si>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</si>
  <si>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</si>
  <si>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</si>
  <si>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</si>
  <si>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</si>
  <si>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</si>
  <si>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</si>
  <si>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</si>
  <si>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</si>
  <si>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</si>
  <si>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</si>
  <si>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</si>
  <si>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</si>
  <si>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</si>
  <si>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</si>
  <si>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</si>
  <si>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</si>
  <si>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</si>
  <si>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</si>
  <si>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</si>
  <si>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</si>
  <si>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</si>
  <si>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</si>
  <si>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</si>
  <si>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</si>
  <si>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</si>
  <si>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</si>
  <si>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</si>
  <si>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</si>
  <si>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</si>
  <si>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</si>
  <si>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</si>
  <si>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</si>
  <si>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</si>
  <si>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</si>
  <si>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</si>
  <si>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</si>
  <si>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</si>
  <si>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</si>
  <si>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</si>
  <si>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</si>
  <si>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</si>
  <si>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</si>
  <si>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</si>
  <si>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</si>
  <si>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</si>
  <si>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</si>
  <si>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</si>
  <si>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</si>
  <si>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</si>
  <si>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</si>
  <si>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</si>
  <si>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</si>
  <si>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</si>
  <si>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</si>
  <si>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</si>
  <si>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</si>
  <si>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</si>
  <si>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</si>
  <si>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</si>
  <si>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</si>
  <si>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</si>
  <si>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</si>
  <si>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</si>
  <si>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</si>
  <si>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</si>
  <si>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</si>
  <si>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</si>
  <si>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</si>
  <si>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</si>
  <si>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</si>
  <si>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</si>
  <si>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</si>
  <si>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</si>
  <si>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</si>
  <si>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</si>
  <si>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</si>
  <si>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</si>
  <si>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</si>
  <si>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</si>
  <si>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</si>
  <si>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</si>
  <si>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</si>
  <si>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</si>
  <si>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</si>
  <si>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</si>
  <si>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</si>
  <si>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</si>
  <si>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</si>
  <si>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</si>
  <si>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</si>
  <si>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</si>
  <si>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</si>
  <si>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</si>
  <si>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</si>
  <si>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</si>
  <si>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</si>
  <si>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</si>
  <si>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</si>
  <si>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</si>
  <si>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</si>
  <si>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</si>
  <si>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</si>
  <si>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</si>
  <si>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</si>
  <si>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</si>
  <si>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</si>
  <si>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</si>
  <si>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</si>
  <si>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</si>
  <si>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</si>
  <si>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</si>
  <si>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</si>
  <si>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</si>
  <si>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</si>
  <si>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</si>
  <si>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</si>
  <si>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</si>
  <si>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</si>
  <si>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</si>
  <si>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</si>
  <si>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</si>
  <si>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</si>
  <si>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</si>
  <si>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</si>
  <si>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</si>
  <si>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</si>
  <si>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</si>
  <si>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</si>
  <si>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</si>
  <si>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</si>
  <si>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</si>
  <si>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</si>
  <si>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</si>
  <si>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</si>
  <si>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</si>
  <si>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</si>
  <si>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</si>
  <si>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</si>
  <si>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</si>
  <si>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</si>
  <si>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</si>
  <si>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</si>
  <si>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</si>
  <si>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</si>
  <si>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</si>
  <si>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</si>
  <si>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</si>
  <si>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</si>
  <si>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</si>
  <si>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</si>
  <si>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</si>
  <si>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</si>
  <si>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</si>
  <si>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</si>
  <si>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</si>
  <si>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</si>
  <si>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</si>
  <si>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</si>
  <si>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</si>
  <si>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</si>
  <si>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</si>
  <si>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</si>
  <si>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</si>
  <si>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</si>
  <si>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</si>
  <si>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</si>
  <si>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</si>
  <si>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</si>
  <si>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</si>
  <si>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</si>
  <si>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</si>
  <si>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</si>
  <si>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</si>
  <si>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</si>
  <si>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</si>
  <si>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</si>
  <si>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</si>
  <si>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</si>
  <si>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</si>
  <si>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</si>
  <si>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</si>
  <si>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</si>
  <si>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</si>
  <si>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</si>
  <si>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</si>
  <si>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</si>
  <si>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</si>
  <si>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</si>
  <si>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</si>
  <si>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</si>
  <si>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</si>
  <si>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</si>
  <si>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</si>
  <si>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</si>
  <si>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</si>
  <si>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</si>
  <si>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</si>
  <si>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</si>
  <si>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</si>
  <si>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</si>
  <si>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</si>
  <si>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</si>
  <si>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</si>
  <si>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</si>
  <si>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</si>
  <si>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</si>
  <si>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</si>
  <si>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</si>
  <si>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</si>
  <si>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</si>
  <si>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</si>
  <si>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</si>
  <si>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</si>
  <si>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</si>
  <si>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</si>
  <si>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</si>
  <si>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</si>
  <si>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</si>
  <si>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</si>
  <si>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</si>
  <si>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</si>
  <si>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</si>
  <si>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</si>
  <si>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</si>
  <si>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</si>
  <si>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</si>
  <si>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</si>
  <si>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</si>
  <si>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</si>
  <si>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</si>
  <si>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</si>
  <si>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</si>
  <si>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</si>
  <si>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</si>
  <si>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</si>
  <si>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</si>
  <si>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</si>
  <si>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</si>
  <si>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</si>
  <si>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</si>
  <si>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</si>
  <si>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</si>
  <si>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</si>
  <si>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</si>
  <si>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</si>
  <si>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</si>
  <si>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</si>
  <si>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</si>
  <si>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</si>
  <si>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</si>
  <si>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</si>
  <si>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</si>
  <si>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</si>
  <si>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</si>
  <si>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</si>
  <si>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</si>
  <si>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</si>
  <si>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</si>
  <si>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</si>
  <si>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</si>
  <si>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</si>
  <si>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</si>
  <si>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</si>
  <si>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</si>
  <si>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</si>
  <si>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</si>
  <si>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</si>
  <si>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</si>
  <si>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</si>
  <si>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</si>
  <si>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</si>
  <si>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</si>
  <si>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</si>
  <si>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</si>
  <si>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</si>
  <si>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</si>
  <si>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</si>
  <si>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</si>
  <si>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</si>
  <si>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</si>
  <si>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</si>
  <si>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</si>
  <si>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</si>
  <si>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</si>
  <si>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</si>
  <si>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</si>
  <si>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</si>
  <si>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</si>
  <si>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</si>
  <si>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</si>
  <si>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</si>
  <si>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</si>
  <si>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</si>
  <si>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</si>
  <si>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</si>
  <si>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</si>
  <si>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</si>
  <si>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</si>
  <si>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</si>
  <si>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</si>
  <si>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</si>
  <si>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</si>
  <si>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</si>
  <si>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</si>
  <si>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</si>
  <si>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</si>
  <si>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</si>
  <si>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</si>
  <si>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</si>
  <si>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</si>
  <si>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</si>
  <si>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</si>
  <si>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</si>
  <si>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</si>
  <si>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</si>
  <si>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</si>
  <si>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</si>
  <si>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</si>
  <si>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</si>
  <si>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</si>
  <si>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</si>
  <si>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</si>
  <si>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</si>
  <si>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</si>
  <si>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</si>
  <si>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</si>
  <si>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</si>
  <si>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</si>
  <si>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</si>
  <si>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</si>
  <si>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</si>
  <si>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</si>
  <si>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</si>
  <si>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</si>
  <si>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</si>
  <si>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</si>
  <si>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</si>
  <si>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</si>
  <si>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</si>
  <si>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</si>
  <si>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</si>
  <si>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</si>
  <si>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</si>
  <si>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</si>
  <si>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</si>
  <si>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</si>
  <si>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</si>
  <si>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</si>
  <si>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</si>
  <si>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</si>
  <si>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</si>
  <si>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</si>
  <si>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</si>
  <si>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</si>
  <si>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</si>
  <si>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</si>
  <si>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</si>
  <si>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</si>
  <si>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</si>
  <si>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</si>
  <si>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</si>
  <si>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</si>
  <si>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</si>
  <si>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</si>
  <si>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</si>
  <si>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</si>
  <si>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</si>
  <si>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</si>
  <si>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</si>
  <si>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</si>
  <si>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</si>
  <si>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</si>
  <si>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</si>
  <si>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</si>
  <si>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</si>
  <si>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</si>
  <si>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</si>
  <si>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</si>
  <si>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</si>
  <si>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</si>
  <si>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</si>
  <si>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</si>
  <si>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</si>
  <si>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</si>
  <si>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</si>
  <si>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</si>
  <si>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</si>
  <si>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</si>
  <si>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</si>
  <si>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</si>
  <si>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</si>
  <si>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</si>
  <si>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</si>
  <si>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</si>
  <si>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</si>
  <si>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</si>
  <si>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</si>
  <si>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</si>
  <si>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</si>
  <si>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</si>
  <si>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</si>
  <si>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</si>
  <si>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</si>
  <si>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</si>
  <si>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</si>
  <si>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</si>
  <si>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</si>
  <si>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</si>
  <si>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</si>
  <si>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</si>
  <si>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</si>
  <si>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</si>
  <si>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</si>
  <si>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</si>
  <si>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</si>
  <si>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</si>
  <si>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</si>
  <si>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</si>
  <si>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</si>
  <si>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</si>
  <si>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</si>
  <si>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</si>
  <si>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</si>
  <si>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</si>
  <si>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</si>
  <si>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</si>
  <si>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</si>
  <si>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</si>
  <si>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</si>
  <si>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</si>
  <si>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</si>
  <si>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</si>
  <si>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</si>
  <si>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</si>
  <si>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</si>
  <si>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</si>
  <si>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</si>
  <si>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</si>
  <si>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</si>
  <si>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</si>
  <si>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</si>
  <si>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</si>
  <si>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</si>
  <si>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</si>
  <si>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</si>
  <si>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</si>
  <si>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</si>
  <si>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</si>
  <si>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</si>
  <si>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</si>
  <si>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</si>
  <si>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</si>
  <si>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</si>
  <si>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</si>
  <si>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</si>
  <si>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</si>
  <si>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</si>
  <si>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</si>
  <si>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</si>
  <si>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</si>
  <si>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</si>
  <si>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</si>
  <si>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</si>
  <si>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</si>
  <si>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</si>
  <si>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</si>
  <si>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</si>
  <si>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</si>
  <si>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</si>
  <si>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</si>
  <si>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</si>
  <si>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</si>
  <si>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</si>
  <si>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</si>
  <si>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</si>
  <si>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</si>
  <si>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</si>
  <si>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</si>
  <si>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</si>
  <si>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</si>
  <si>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</si>
  <si>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</si>
  <si>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</si>
  <si>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</si>
  <si>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</si>
  <si>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</si>
  <si>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</si>
  <si>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</si>
  <si>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</si>
  <si>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</si>
  <si>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</si>
  <si>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</si>
  <si>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</si>
  <si>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</si>
  <si>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</si>
  <si>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</si>
  <si>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</si>
  <si>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</si>
  <si>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</si>
  <si>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</si>
  <si>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</si>
  <si>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</si>
  <si>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</si>
  <si>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</si>
  <si>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</si>
  <si>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</si>
  <si>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</si>
  <si>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</si>
  <si>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</si>
  <si>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</si>
  <si>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</si>
  <si>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</si>
  <si>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</si>
  <si>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</si>
  <si>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</si>
  <si>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</si>
  <si>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</si>
  <si>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</si>
  <si>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</si>
  <si>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</si>
  <si>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</si>
  <si>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</si>
  <si>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</si>
  <si>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</si>
  <si>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</si>
  <si>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</si>
  <si>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</si>
  <si>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</si>
  <si>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</si>
  <si>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</si>
  <si>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</si>
  <si>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</si>
  <si>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</si>
  <si>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</si>
  <si>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</si>
  <si>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</si>
  <si>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</si>
  <si>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</si>
  <si>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</si>
  <si>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</si>
  <si>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</si>
  <si>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</si>
  <si>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</si>
  <si>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</si>
  <si>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</si>
  <si>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</si>
  <si>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</si>
  <si>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</si>
  <si>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</si>
  <si>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</si>
  <si>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</si>
  <si>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</si>
  <si>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</si>
  <si>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</si>
  <si>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</si>
  <si>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</si>
  <si>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</si>
  <si>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</si>
  <si>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</si>
  <si>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</si>
  <si>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</si>
  <si>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</si>
  <si>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</si>
  <si>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</si>
  <si>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</si>
  <si>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</si>
  <si>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</si>
  <si>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</si>
  <si>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</si>
  <si>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</si>
  <si>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</si>
  <si>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</si>
  <si>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</si>
  <si>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</si>
  <si>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</si>
  <si>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</si>
  <si>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</si>
  <si>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</si>
  <si>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</si>
  <si>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</si>
  <si>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</si>
  <si>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</si>
  <si>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</si>
  <si>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</si>
  <si>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</si>
  <si>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</si>
  <si>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</si>
  <si>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</si>
  <si>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</si>
  <si>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</si>
  <si>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</si>
  <si>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</si>
  <si>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</si>
  <si>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</si>
  <si>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</si>
  <si>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</si>
  <si>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</si>
  <si>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</si>
  <si>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</si>
  <si>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</si>
  <si>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</si>
  <si>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</si>
  <si>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</si>
  <si>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</si>
  <si>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</si>
  <si>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</si>
  <si>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</si>
  <si>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</si>
  <si>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</si>
  <si>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</si>
  <si>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</si>
  <si>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</si>
  <si>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</si>
  <si>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</si>
  <si>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</si>
  <si>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</si>
  <si>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</si>
  <si>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</si>
  <si>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</si>
  <si>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</si>
  <si>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</si>
  <si>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</si>
  <si>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</si>
  <si>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</si>
  <si>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</si>
  <si>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</si>
  <si>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</si>
  <si>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</si>
  <si>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</si>
  <si>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</si>
  <si>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</si>
  <si>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</si>
  <si>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</si>
  <si>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</si>
  <si>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</si>
  <si>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</si>
  <si>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</si>
  <si>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</si>
  <si>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</si>
  <si>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</si>
  <si>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</si>
  <si>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</si>
  <si>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</si>
  <si>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</si>
  <si>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</si>
  <si>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</si>
  <si>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</si>
  <si>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</si>
  <si>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</si>
  <si>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</si>
  <si>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</si>
  <si>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</si>
  <si>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</si>
  <si>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</si>
  <si>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</si>
  <si>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</si>
  <si>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</si>
  <si>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</si>
  <si>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</si>
  <si>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</si>
  <si>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</si>
  <si>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</si>
  <si>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</si>
  <si>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</si>
  <si>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</si>
  <si>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</si>
  <si>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</si>
  <si>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</si>
  <si>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</si>
  <si>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</si>
  <si>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</si>
  <si>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</si>
  <si>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</si>
  <si>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</si>
  <si>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</si>
  <si>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</si>
  <si>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</si>
  <si>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</si>
  <si>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</si>
  <si>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</si>
  <si>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</si>
  <si>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</si>
  <si>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</si>
  <si>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</si>
  <si>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</si>
  <si>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</si>
  <si>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</si>
  <si>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</si>
  <si>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</si>
  <si>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</si>
  <si>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</si>
  <si>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</si>
  <si>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</si>
  <si>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</si>
  <si>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</si>
  <si>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</si>
  <si>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</si>
  <si>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</si>
  <si>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</si>
  <si>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</si>
  <si>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</si>
  <si>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</si>
  <si>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</si>
  <si>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</si>
  <si>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</si>
  <si>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</si>
  <si>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</si>
  <si>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</si>
  <si>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</si>
  <si>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</si>
  <si>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</si>
  <si>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</si>
  <si>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</si>
  <si>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</si>
  <si>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</si>
  <si>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</si>
  <si>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</si>
  <si>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</si>
  <si>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</si>
  <si>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</si>
  <si>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</si>
  <si>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</si>
  <si>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</si>
  <si>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</si>
  <si>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</si>
  <si>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</si>
  <si>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</si>
  <si>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</si>
  <si>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</si>
  <si>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</si>
  <si>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</si>
  <si>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</si>
  <si>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</si>
  <si>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</si>
  <si>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</si>
  <si>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</si>
  <si>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</si>
  <si>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</si>
  <si>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</si>
  <si>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</si>
  <si>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</si>
  <si>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</si>
  <si>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</si>
  <si>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</si>
  <si>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</si>
  <si>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</si>
  <si>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</si>
  <si>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</si>
  <si>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</si>
  <si>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</si>
  <si>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</si>
  <si>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</si>
  <si>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</si>
  <si>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</si>
  <si>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</si>
  <si>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</si>
  <si>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</si>
  <si>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</si>
  <si>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</si>
  <si>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</si>
  <si>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</si>
  <si>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</si>
  <si>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</si>
  <si>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</si>
  <si>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</si>
  <si>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</si>
  <si>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</si>
  <si>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</si>
  <si>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</si>
  <si>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</si>
  <si>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</si>
  <si>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</si>
  <si>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</si>
  <si>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</si>
  <si>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</si>
  <si>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</si>
  <si>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</si>
  <si>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</si>
  <si>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</si>
  <si>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</si>
  <si>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</si>
  <si>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</si>
  <si>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</si>
  <si>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</si>
  <si>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</si>
  <si>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</si>
  <si>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</si>
  <si>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</si>
  <si>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</si>
  <si>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</si>
  <si>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</si>
  <si>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</si>
  <si>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</si>
  <si>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</si>
  <si>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</si>
  <si>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</si>
  <si>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</si>
  <si>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</si>
  <si>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</si>
  <si>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</si>
  <si>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</si>
  <si>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</si>
  <si>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</si>
  <si>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</si>
  <si>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</si>
  <si>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</si>
  <si>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</si>
  <si>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</si>
  <si>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</si>
  <si>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</si>
  <si>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</si>
  <si>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</si>
  <si>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</si>
  <si>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</si>
  <si>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</si>
  <si>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</si>
  <si>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</si>
  <si>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</si>
  <si>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</si>
  <si>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</si>
  <si>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</si>
  <si>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</si>
  <si>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</si>
  <si>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</si>
  <si>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</si>
  <si>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</si>
  <si>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</si>
  <si>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</si>
  <si>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</si>
  <si>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</si>
  <si>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</si>
  <si>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</si>
  <si>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</si>
  <si>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</si>
  <si>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</si>
  <si>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</si>
  <si>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</si>
  <si>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</si>
  <si>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</si>
  <si>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</si>
  <si>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</si>
  <si>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</si>
  <si>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</si>
  <si>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</si>
  <si>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</si>
  <si>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</si>
  <si>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</si>
  <si>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</si>
  <si>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</si>
  <si>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</si>
  <si>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</si>
  <si>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</si>
  <si>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</si>
  <si>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</si>
  <si>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</si>
  <si>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</si>
  <si>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</si>
  <si>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</si>
  <si>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</si>
  <si>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</si>
  <si>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</si>
  <si>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</si>
  <si>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</si>
  <si>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</si>
  <si>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</si>
  <si>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</si>
  <si>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</si>
  <si>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</si>
  <si>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</si>
  <si>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</si>
  <si>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</si>
  <si>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</si>
  <si>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</si>
  <si>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</si>
  <si>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</si>
  <si>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</si>
  <si>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</si>
  <si>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</si>
  <si>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</si>
  <si>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</si>
  <si>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</si>
  <si>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</si>
  <si>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</si>
  <si>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</si>
  <si>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</si>
  <si>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</si>
  <si>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</si>
  <si>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</si>
  <si>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</si>
  <si>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</si>
  <si>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</si>
  <si>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</si>
  <si>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</si>
  <si>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</si>
  <si>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</si>
  <si>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</si>
  <si>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</si>
  <si>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</si>
  <si>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</si>
  <si>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</si>
  <si>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</si>
  <si>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</si>
  <si>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</si>
  <si>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</si>
  <si>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</si>
  <si>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</si>
  <si>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</si>
  <si>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</si>
  <si>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</si>
  <si>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</si>
  <si>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</si>
  <si>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</si>
  <si>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</si>
  <si>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</si>
  <si>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</si>
  <si>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</si>
  <si>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</si>
  <si>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</si>
  <si>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</si>
  <si>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</si>
  <si>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</si>
  <si>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</si>
  <si>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</si>
  <si>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</si>
  <si>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</si>
  <si>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</si>
  <si>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</si>
  <si>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</si>
  <si>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</si>
  <si>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</si>
  <si>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</si>
  <si>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</si>
  <si>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</si>
  <si>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</si>
  <si>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</si>
  <si>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</si>
  <si>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</si>
  <si>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</si>
  <si>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</si>
  <si>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</si>
  <si>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</si>
  <si>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</si>
  <si>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</si>
  <si>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</si>
  <si>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</si>
  <si>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</si>
  <si>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</si>
  <si>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</si>
  <si>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</si>
  <si>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</si>
  <si>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</si>
  <si>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</si>
  <si>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</si>
  <si>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</si>
  <si>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</si>
  <si>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</si>
  <si>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</si>
  <si>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</si>
  <si>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</si>
  <si>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</si>
  <si>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</si>
  <si>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</si>
  <si>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</si>
  <si>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</si>
  <si>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</si>
  <si>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</si>
  <si>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</si>
  <si>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</si>
  <si>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</si>
  <si>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</si>
  <si>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</si>
  <si>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</si>
  <si>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</si>
  <si>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</si>
  <si>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</si>
  <si>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</si>
  <si>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</si>
  <si>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</si>
  <si>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</si>
  <si>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</si>
  <si>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</si>
  <si>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</si>
  <si>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</si>
  <si>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</si>
  <si>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</si>
  <si>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</si>
  <si>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</si>
  <si>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</si>
  <si>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</si>
  <si>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</si>
  <si>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</si>
  <si>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</si>
  <si>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</si>
  <si>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</si>
  <si>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</si>
  <si>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</si>
  <si>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</si>
  <si>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</si>
  <si>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</si>
  <si>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</si>
  <si>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</si>
  <si>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</si>
  <si>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</si>
  <si>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</si>
  <si>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</si>
  <si>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</si>
  <si>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</si>
  <si>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</si>
  <si>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</si>
  <si>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</si>
  <si>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</si>
  <si>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</si>
  <si>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</si>
  <si>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</si>
  <si>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</si>
  <si>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</si>
  <si>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</si>
  <si>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</si>
  <si>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</si>
  <si>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</si>
  <si>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</si>
  <si>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</si>
  <si>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</si>
  <si>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</si>
  <si>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</si>
  <si>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</si>
  <si>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</si>
  <si>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</si>
  <si>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</si>
  <si>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</si>
  <si>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</si>
  <si>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</si>
  <si>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</si>
  <si>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</si>
  <si>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</si>
  <si>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</si>
  <si>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</si>
  <si>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</si>
  <si>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</si>
  <si>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</si>
  <si>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</si>
  <si>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</si>
  <si>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</si>
  <si>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</si>
  <si>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</si>
  <si>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</si>
  <si>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</si>
  <si>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</si>
  <si>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</si>
  <si>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</si>
  <si>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</si>
  <si>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</si>
  <si>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</si>
  <si>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</si>
  <si>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</si>
  <si>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</si>
  <si>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</si>
  <si>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</si>
  <si>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</si>
  <si>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</si>
  <si>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</si>
  <si>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</si>
  <si>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</si>
  <si>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</si>
  <si>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</si>
  <si>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</si>
  <si>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</si>
  <si>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</si>
  <si>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</si>
  <si>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</si>
  <si>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</si>
  <si>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</si>
  <si>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</si>
  <si>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</si>
  <si>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</si>
  <si>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</si>
  <si>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</si>
  <si>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</si>
  <si>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</si>
  <si>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</si>
  <si>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</si>
  <si>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</si>
  <si>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</si>
  <si>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</si>
  <si>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</si>
  <si>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</si>
  <si>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</si>
  <si>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</si>
  <si>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</si>
  <si>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</si>
  <si>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</si>
  <si>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</si>
  <si>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</si>
  <si>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</si>
  <si>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</si>
  <si>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</si>
  <si>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</si>
  <si>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</si>
  <si>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</si>
  <si>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</si>
  <si>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</si>
  <si>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</si>
  <si>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</si>
  <si>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</si>
  <si>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</si>
  <si>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</si>
  <si>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</si>
  <si>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</si>
  <si>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</si>
  <si>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</si>
  <si>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</si>
  <si>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</si>
  <si>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</si>
  <si>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</si>
  <si>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</si>
  <si>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</si>
  <si>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</si>
  <si>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</si>
  <si>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</si>
  <si>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</si>
  <si>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</si>
  <si>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</si>
  <si>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</si>
  <si>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</si>
  <si>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</si>
  <si>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</si>
  <si>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</si>
  <si>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</si>
  <si>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</si>
  <si>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</si>
  <si>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</si>
  <si>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</si>
  <si>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</si>
  <si>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</si>
  <si>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</si>
  <si>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</si>
  <si>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</si>
  <si>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</si>
  <si>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</si>
  <si>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</si>
  <si>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</si>
  <si>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</si>
  <si>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</si>
  <si>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</si>
  <si>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</si>
  <si>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</si>
  <si>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</si>
  <si>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</si>
  <si>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</si>
  <si>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</si>
  <si>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</si>
  <si>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</si>
  <si>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</si>
  <si>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</si>
  <si>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</si>
  <si>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</si>
  <si>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</si>
  <si>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</si>
  <si>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</si>
  <si>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</si>
  <si>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</si>
  <si>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</si>
  <si>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</si>
  <si>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</si>
  <si>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</si>
  <si>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</si>
  <si>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</si>
  <si>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</si>
  <si>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</si>
  <si>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</si>
  <si>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</si>
  <si>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</si>
  <si>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</si>
  <si>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</si>
  <si>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</si>
  <si>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</si>
  <si>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</si>
  <si>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</si>
  <si>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</si>
  <si>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</si>
  <si>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</si>
  <si>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</si>
  <si>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</si>
  <si>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</si>
  <si>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</si>
  <si>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</si>
  <si>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</si>
  <si>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</si>
  <si>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</si>
  <si>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</si>
  <si>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</si>
  <si>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</si>
  <si>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</si>
  <si>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</si>
  <si>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</si>
  <si>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</si>
  <si>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</si>
  <si>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</si>
  <si>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</si>
  <si>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</si>
  <si>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</si>
  <si>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</si>
  <si>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</si>
  <si>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</si>
  <si>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</si>
  <si>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</si>
  <si>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</si>
  <si>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</si>
  <si>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</si>
  <si>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</si>
  <si>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</si>
  <si>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</si>
  <si>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</si>
  <si>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</si>
  <si>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</si>
  <si>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</si>
  <si>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</si>
  <si>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</si>
  <si>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</si>
  <si>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</si>
  <si>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</si>
  <si>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</si>
  <si>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</si>
  <si>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</si>
  <si>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</si>
  <si>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</si>
  <si>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</si>
  <si>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</si>
  <si>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</si>
  <si>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</si>
  <si>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</si>
  <si>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</si>
  <si>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</si>
  <si>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</si>
  <si>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</si>
  <si>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</si>
  <si>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</si>
  <si>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</si>
  <si>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</si>
  <si>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</si>
  <si>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</si>
  <si>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</si>
  <si>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</si>
  <si>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</si>
  <si>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</si>
  <si>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</si>
  <si>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</si>
  <si>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</si>
  <si>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</si>
  <si>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</si>
  <si>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</si>
  <si>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</si>
  <si>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</si>
  <si>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</si>
  <si>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</si>
  <si>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</si>
  <si>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</si>
  <si>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</si>
  <si>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</si>
  <si>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</si>
  <si>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</si>
  <si>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</si>
  <si>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</si>
  <si>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</si>
  <si>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</si>
  <si>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</si>
  <si>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</si>
  <si>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</si>
  <si>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</si>
  <si>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</si>
  <si>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</si>
  <si>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</si>
  <si>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</si>
  <si>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</si>
  <si>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</si>
  <si>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</si>
  <si>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</si>
  <si>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</si>
  <si>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</si>
  <si>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</si>
  <si>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</si>
  <si>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</si>
  <si>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</si>
  <si>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</si>
  <si>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</si>
  <si>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</si>
  <si>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</si>
  <si>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</si>
  <si>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</si>
  <si>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</si>
  <si>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</si>
  <si>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</si>
  <si>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</si>
  <si>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</si>
  <si>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</si>
  <si>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</si>
  <si>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</si>
  <si>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</si>
  <si>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</si>
  <si>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</si>
  <si>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</si>
  <si>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</si>
  <si>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</si>
  <si>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</si>
  <si>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</si>
  <si>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</si>
  <si>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</si>
  <si>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</si>
  <si>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</si>
  <si>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</si>
  <si>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</si>
  <si>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</si>
  <si>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</si>
  <si>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</si>
  <si>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</si>
  <si>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</si>
  <si>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</si>
  <si>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</si>
  <si>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</si>
  <si>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</si>
  <si>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</si>
  <si>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</si>
  <si>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</si>
  <si>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</si>
  <si>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</si>
  <si>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</si>
  <si>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</si>
  <si>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</si>
  <si>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</si>
  <si>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</si>
  <si>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</si>
  <si>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</si>
  <si>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</si>
  <si>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</si>
  <si>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</si>
  <si>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</si>
  <si>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</si>
  <si>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</si>
  <si>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</si>
  <si>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</si>
  <si>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</si>
  <si>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</si>
  <si>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</si>
  <si>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</si>
  <si>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</si>
  <si>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</si>
  <si>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</si>
  <si>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</si>
  <si>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</si>
  <si>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</si>
  <si>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</si>
  <si>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</si>
  <si>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</si>
  <si>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</si>
  <si>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</si>
  <si>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</si>
  <si>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</si>
  <si>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</si>
  <si>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</si>
  <si>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</si>
  <si>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</si>
  <si>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</si>
  <si>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</si>
  <si>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</si>
  <si>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</si>
  <si>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</si>
  <si>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</si>
  <si>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</si>
  <si>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</si>
  <si>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</si>
  <si>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</si>
  <si>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</si>
  <si>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</si>
  <si>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</si>
  <si>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</si>
  <si>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</si>
  <si>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</si>
  <si>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</si>
  <si>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</si>
  <si>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</si>
  <si>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</si>
  <si>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</si>
  <si>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</si>
  <si>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</si>
  <si>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</si>
  <si>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</si>
  <si>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</si>
  <si>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</si>
  <si>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</si>
  <si>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</si>
  <si>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</si>
  <si>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</si>
  <si>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</si>
  <si>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</si>
  <si>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</si>
  <si>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</si>
  <si>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</si>
  <si>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</si>
  <si>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</si>
  <si>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</si>
  <si>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</si>
  <si>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</si>
  <si>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</si>
  <si>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</si>
  <si>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</si>
  <si>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</si>
  <si>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</si>
  <si>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</si>
  <si>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</si>
  <si>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</si>
  <si>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</si>
  <si>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</si>
  <si>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</si>
  <si>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</si>
  <si>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</si>
  <si>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</si>
  <si>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</si>
  <si>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</si>
  <si>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</si>
  <si>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</si>
  <si>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</si>
  <si>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</si>
  <si>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</si>
  <si>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</si>
  <si>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</si>
  <si>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</si>
  <si>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</si>
  <si>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</si>
  <si>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</si>
  <si>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</si>
  <si>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</si>
  <si>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</si>
  <si>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</si>
  <si>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</si>
  <si>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</si>
  <si>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</si>
  <si>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</si>
  <si>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</si>
  <si>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</si>
  <si>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</si>
  <si>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</si>
  <si>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</si>
  <si>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</si>
  <si>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</si>
  <si>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</si>
  <si>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</si>
  <si>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</si>
  <si>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</si>
  <si>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</si>
  <si>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</si>
  <si>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</si>
  <si>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</si>
  <si>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</si>
  <si>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</si>
  <si>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</si>
  <si>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</si>
  <si>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</si>
  <si>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</si>
  <si>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</si>
  <si>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</si>
  <si>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</si>
  <si>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</si>
  <si>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</si>
  <si>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</si>
  <si>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</si>
  <si>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</si>
  <si>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</si>
  <si>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</si>
  <si>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</si>
  <si>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</si>
  <si>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</si>
  <si>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</si>
  <si>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</si>
  <si>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</si>
  <si>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</si>
  <si>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</si>
  <si>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</si>
  <si>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</si>
  <si>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</si>
  <si>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</si>
  <si>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</si>
  <si>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</si>
  <si>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</si>
  <si>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</si>
  <si>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</si>
  <si>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</si>
  <si>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</si>
  <si>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</si>
  <si>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</si>
  <si>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</si>
  <si>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</si>
  <si>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</si>
  <si>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</si>
  <si>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</si>
  <si>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</si>
  <si>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</si>
  <si>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</si>
  <si>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</si>
  <si>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</si>
  <si>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</si>
  <si>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</si>
  <si>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</si>
  <si>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</si>
  <si>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</si>
  <si>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</si>
  <si>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</si>
  <si>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</si>
  <si>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</si>
  <si>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</si>
  <si>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</si>
  <si>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</si>
  <si>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</si>
  <si>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</si>
  <si>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</si>
  <si>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</si>
  <si>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</si>
  <si>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</si>
  <si>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</si>
  <si>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</si>
  <si>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</si>
  <si>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</si>
  <si>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</si>
  <si>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</si>
  <si>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</si>
  <si>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</si>
  <si>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</si>
  <si>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</si>
  <si>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</si>
  <si>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</si>
  <si>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</si>
  <si>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</si>
  <si>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</si>
  <si>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</si>
  <si>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</si>
  <si>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</si>
  <si>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</si>
  <si>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</si>
  <si>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</si>
  <si>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</si>
  <si>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</si>
  <si>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</si>
  <si>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</si>
  <si>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</si>
  <si>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</si>
  <si>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</si>
  <si>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</si>
  <si>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</si>
  <si>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</si>
  <si>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</si>
  <si>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</si>
  <si>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</si>
  <si>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</si>
  <si>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</si>
  <si>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</si>
  <si>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</si>
  <si>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</si>
  <si>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</si>
  <si>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</si>
  <si>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</si>
  <si>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</si>
  <si>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</si>
  <si>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</si>
  <si>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</si>
  <si>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</si>
  <si>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</si>
  <si>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</si>
  <si>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</si>
  <si>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</si>
  <si>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</si>
  <si>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</si>
  <si>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</si>
  <si>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</si>
  <si>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</si>
  <si>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</si>
  <si>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</si>
  <si>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</si>
  <si>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</si>
  <si>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</si>
  <si>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</si>
  <si>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</si>
  <si>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</si>
  <si>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</si>
  <si>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</si>
  <si>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</si>
  <si>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</si>
  <si>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</si>
  <si>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</si>
  <si>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</si>
  <si>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</si>
  <si>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</si>
  <si>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</si>
  <si>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</si>
  <si>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</si>
  <si>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</si>
  <si>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</si>
  <si>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</si>
  <si>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</si>
  <si>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</si>
  <si>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</si>
  <si>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</si>
  <si>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</si>
  <si>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</si>
  <si>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</si>
  <si>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</si>
  <si>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</si>
  <si>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</si>
  <si>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</si>
  <si>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</si>
  <si>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</si>
  <si>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</si>
  <si>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</si>
  <si>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</si>
  <si>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</si>
  <si>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</si>
  <si>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</si>
  <si>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</si>
  <si>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</si>
  <si>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</si>
  <si>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</si>
  <si>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</si>
  <si>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</si>
  <si>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</si>
  <si>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</si>
  <si>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</si>
  <si>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</si>
  <si>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</si>
  <si>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</si>
  <si>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</si>
  <si>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</si>
  <si>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</si>
  <si>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</si>
  <si>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</si>
  <si>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</si>
  <si>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</si>
  <si>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</si>
  <si>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</si>
  <si>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</si>
  <si>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</si>
  <si>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</si>
  <si>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</si>
  <si>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</si>
  <si>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</si>
  <si>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</si>
  <si>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</si>
  <si>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</si>
  <si>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</si>
  <si>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</si>
  <si>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</si>
  <si>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</si>
  <si>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</si>
  <si>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</si>
  <si>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</si>
  <si>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</si>
  <si>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</si>
  <si>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</si>
  <si>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</si>
  <si>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</si>
  <si>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</si>
  <si>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</si>
  <si>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</si>
  <si>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</si>
  <si>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</si>
  <si>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</si>
  <si>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</si>
  <si>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</si>
  <si>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</si>
  <si>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</si>
  <si>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</si>
  <si>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</si>
  <si>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</si>
  <si>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</si>
  <si>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</si>
  <si>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</si>
  <si>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</si>
  <si>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</si>
  <si>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</si>
  <si>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</si>
  <si>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</si>
  <si>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</si>
  <si>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</si>
  <si>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</si>
  <si>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</si>
  <si>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</si>
  <si>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</si>
  <si>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</si>
  <si>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</si>
  <si>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</si>
  <si>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</si>
  <si>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</si>
  <si>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</si>
  <si>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</si>
  <si>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</si>
  <si>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</si>
  <si>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</si>
  <si>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</si>
  <si>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</si>
  <si>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</si>
  <si>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</si>
  <si>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</si>
  <si>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</si>
  <si>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</si>
  <si>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</si>
  <si>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</si>
  <si>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</si>
  <si>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</si>
  <si>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</si>
  <si>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</si>
  <si>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</si>
  <si>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</si>
  <si>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</si>
  <si>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</si>
  <si>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</si>
  <si>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</si>
  <si>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</si>
  <si>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</si>
  <si>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</si>
  <si>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</si>
  <si>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</si>
  <si>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</si>
  <si>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</si>
  <si>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</si>
  <si>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</si>
  <si>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</si>
  <si>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</si>
  <si>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</si>
  <si>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</si>
  <si>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</si>
  <si>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</si>
  <si>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</si>
  <si>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</si>
  <si>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</si>
  <si>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</si>
  <si>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</si>
  <si>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</si>
  <si>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</si>
  <si>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</si>
  <si>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</si>
  <si>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</si>
  <si>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</si>
  <si>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</si>
  <si>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</si>
  <si>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</si>
  <si>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</si>
  <si>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</si>
  <si>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</si>
  <si>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</si>
  <si>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</si>
  <si>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</si>
  <si>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</si>
  <si>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</si>
  <si>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</si>
  <si>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</si>
  <si>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</si>
  <si>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</si>
  <si>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</si>
  <si>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</si>
  <si>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</si>
  <si>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</si>
  <si>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</si>
  <si>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</si>
  <si>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</si>
  <si>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</si>
  <si>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</si>
  <si>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</si>
  <si>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</si>
  <si>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</si>
  <si>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</si>
  <si>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</si>
  <si>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</si>
  <si>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</si>
  <si>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</si>
  <si>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</si>
  <si>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</si>
  <si>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</si>
  <si>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</si>
  <si>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</si>
  <si>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</si>
  <si>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</si>
  <si>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</si>
  <si>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</si>
  <si>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</si>
  <si>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</si>
  <si>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</si>
  <si>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</si>
  <si>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</si>
  <si>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</si>
  <si>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</si>
  <si>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</si>
  <si>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</si>
  <si>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</si>
  <si>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</si>
  <si>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</si>
  <si>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</si>
  <si>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</si>
  <si>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</si>
  <si>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</si>
  <si>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</si>
  <si>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</si>
  <si>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</si>
  <si>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</si>
  <si>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</si>
  <si>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</si>
  <si>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</si>
  <si>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</si>
  <si>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</si>
  <si>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</si>
  <si>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</si>
  <si>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</si>
  <si>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</si>
  <si>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</si>
  <si>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</si>
  <si>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</si>
  <si>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</si>
  <si>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</si>
  <si>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</si>
  <si>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</si>
  <si>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</si>
  <si>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</si>
  <si>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</si>
  <si>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</si>
  <si>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</si>
  <si>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</si>
  <si>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</si>
  <si>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</si>
  <si>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</si>
  <si>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</si>
  <si>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</si>
  <si>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</si>
  <si>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</si>
  <si>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</si>
  <si>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</si>
  <si>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</si>
  <si>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</si>
  <si>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</si>
  <si>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</si>
  <si>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</si>
  <si>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</si>
  <si>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</si>
  <si>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</si>
  <si>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</si>
  <si>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</si>
  <si>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</si>
  <si>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</si>
  <si>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</si>
  <si>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</si>
  <si>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</si>
  <si>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</si>
  <si>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</si>
  <si>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</si>
  <si>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</si>
  <si>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</si>
  <si>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</si>
  <si>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</si>
  <si>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</si>
  <si>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</si>
  <si>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</si>
  <si>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</si>
  <si>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</si>
  <si>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</si>
  <si>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</si>
  <si>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</si>
  <si>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</si>
  <si>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</si>
  <si>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</si>
  <si>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</si>
  <si>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</si>
  <si>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</si>
  <si>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</si>
  <si>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</si>
  <si>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</si>
  <si>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</si>
  <si>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</si>
  <si>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</si>
  <si>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</si>
  <si>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</si>
  <si>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</si>
  <si>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</si>
  <si>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</si>
  <si>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</si>
  <si>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</si>
  <si>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</si>
  <si>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</si>
  <si>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</si>
  <si>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</si>
  <si>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</si>
  <si>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</si>
  <si>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</si>
  <si>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</si>
  <si>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</si>
  <si>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</si>
  <si>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</si>
  <si>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</si>
  <si>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</si>
  <si>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</si>
  <si>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</si>
  <si>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</si>
  <si>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</si>
  <si>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</si>
  <si>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</si>
  <si>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</si>
  <si>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</si>
  <si>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</si>
  <si>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</si>
  <si>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</si>
  <si>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</si>
  <si>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</si>
  <si>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</si>
  <si>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</si>
  <si>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</si>
  <si>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</si>
  <si>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</si>
  <si>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</si>
  <si>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</si>
  <si>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</si>
  <si>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</si>
  <si>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</si>
  <si>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</si>
  <si>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</si>
  <si>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</si>
  <si>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</si>
  <si>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</si>
  <si>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</si>
  <si>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</si>
  <si>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</si>
  <si>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</si>
  <si>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</si>
  <si>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</si>
  <si>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</si>
  <si>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</si>
  <si>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</si>
  <si>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</si>
  <si>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</si>
  <si>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</si>
  <si>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</si>
  <si>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</si>
  <si>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</si>
  <si>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</si>
  <si>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</si>
  <si>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</si>
  <si>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</si>
  <si>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</si>
  <si>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</si>
  <si>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</si>
  <si>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</si>
  <si>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</si>
  <si>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</si>
  <si>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</si>
  <si>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</si>
  <si>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</si>
  <si>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</si>
  <si>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</si>
  <si>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</si>
  <si>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</si>
  <si>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</si>
  <si>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</si>
  <si>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</si>
  <si>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</si>
  <si>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</si>
  <si>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</si>
  <si>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</si>
  <si>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</si>
  <si>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</si>
  <si>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</si>
  <si>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</si>
  <si>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</si>
  <si>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</si>
  <si>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</si>
  <si>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</si>
  <si>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</si>
  <si>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</si>
  <si>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</si>
  <si>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</si>
  <si>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</si>
  <si>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</si>
  <si>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</si>
  <si>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</si>
  <si>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</si>
  <si>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</si>
  <si>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</si>
  <si>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</si>
  <si>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</si>
  <si>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</si>
  <si>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</si>
  <si>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</si>
  <si>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</si>
  <si>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</si>
  <si>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</si>
  <si>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</si>
  <si>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</si>
  <si>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</si>
  <si>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</si>
  <si>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</si>
  <si>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</si>
  <si>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</si>
  <si>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</si>
  <si>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</si>
  <si>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</si>
  <si>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</si>
  <si>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</si>
  <si>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</si>
  <si>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</si>
  <si>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</si>
  <si>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</si>
  <si>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</si>
  <si>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</si>
  <si>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</si>
  <si>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</si>
  <si>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</si>
  <si>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</si>
  <si>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</si>
  <si>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</si>
  <si>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</si>
  <si>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</si>
  <si>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</si>
  <si>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</si>
  <si>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</si>
  <si>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</si>
  <si>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</si>
  <si>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</si>
  <si>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</si>
  <si>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</si>
  <si>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</si>
  <si>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</si>
  <si>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</si>
  <si>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</si>
  <si>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</si>
  <si>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</si>
  <si>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</si>
  <si>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</si>
  <si>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</si>
  <si>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</si>
  <si>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</si>
  <si>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</si>
  <si>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</si>
  <si>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</si>
  <si>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</si>
  <si>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</si>
  <si>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</si>
  <si>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</si>
  <si>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</si>
  <si>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</si>
  <si>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</si>
  <si>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</si>
  <si>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</si>
  <si>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</si>
  <si>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</si>
  <si>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</si>
  <si>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</si>
  <si>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</si>
  <si>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</si>
  <si>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</si>
  <si>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</si>
  <si>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</si>
  <si>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</si>
  <si>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</si>
  <si>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</si>
  <si>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</si>
  <si>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</si>
  <si>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</si>
  <si>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</si>
  <si>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</si>
  <si>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</si>
  <si>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</si>
  <si>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</si>
  <si>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</si>
  <si>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</si>
  <si>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</si>
  <si>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</si>
  <si>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</si>
  <si>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</si>
  <si>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</si>
  <si>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</si>
  <si>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</si>
  <si>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</si>
  <si>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</si>
  <si>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</si>
  <si>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</si>
  <si>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</si>
  <si>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</si>
  <si>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</si>
  <si>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</si>
  <si>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</si>
  <si>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</si>
  <si>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</si>
  <si>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</si>
  <si>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</si>
  <si>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</si>
  <si>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</si>
  <si>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</si>
  <si>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</si>
  <si>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</si>
  <si>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</si>
  <si>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</si>
  <si>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</si>
  <si>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</si>
  <si>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</si>
  <si>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</si>
  <si>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</si>
  <si>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</si>
  <si>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</si>
  <si>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</si>
  <si>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</si>
  <si>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</si>
  <si>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</si>
  <si>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</si>
  <si>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</si>
  <si>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</si>
  <si>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</si>
  <si>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</si>
  <si>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</si>
  <si>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</si>
  <si>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</si>
  <si>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</si>
  <si>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</si>
  <si>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</si>
  <si>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</si>
  <si>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</si>
  <si>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</si>
  <si>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</si>
  <si>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</si>
  <si>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</si>
  <si>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</si>
  <si>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</si>
  <si>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</si>
  <si>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</si>
  <si>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</si>
  <si>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</si>
  <si>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</si>
  <si>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</si>
  <si>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</si>
  <si>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</si>
  <si>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</si>
  <si>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</si>
  <si>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</si>
  <si>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</si>
  <si>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</si>
  <si>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</si>
  <si>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</si>
  <si>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</si>
  <si>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</si>
  <si>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</si>
  <si>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</si>
  <si>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</si>
  <si>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</si>
  <si>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</si>
  <si>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</si>
  <si>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</si>
  <si>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</si>
  <si>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</si>
  <si>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</si>
  <si>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</si>
  <si>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</si>
  <si>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</si>
  <si>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</si>
  <si>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</si>
  <si>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</si>
  <si>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</si>
  <si>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</si>
  <si>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</si>
  <si>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</si>
  <si>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</si>
  <si>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</si>
  <si>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</si>
  <si>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</si>
  <si>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</si>
  <si>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</si>
  <si>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</si>
  <si>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</si>
  <si>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</si>
  <si>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</si>
  <si>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</si>
  <si>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</si>
  <si>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</si>
  <si>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</si>
  <si>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</si>
  <si>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</si>
  <si>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</si>
  <si>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</si>
  <si>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</si>
  <si>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</si>
  <si>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</si>
  <si>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</si>
  <si>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</si>
  <si>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</si>
  <si>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</si>
  <si>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</si>
  <si>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</si>
  <si>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</si>
  <si>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</si>
  <si>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</si>
  <si>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</si>
  <si>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</si>
  <si>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</si>
  <si>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</si>
  <si>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</si>
  <si>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</si>
  <si>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</si>
  <si>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</si>
  <si>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</si>
  <si>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</si>
  <si>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</si>
  <si>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</si>
  <si>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</si>
  <si>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</si>
  <si>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</si>
  <si>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</si>
  <si>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</si>
  <si>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</si>
  <si>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</si>
  <si>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</si>
  <si>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</si>
  <si>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</si>
  <si>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</si>
  <si>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</si>
  <si>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</si>
  <si>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</si>
  <si>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</si>
  <si>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</si>
  <si>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</si>
  <si>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</si>
  <si>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</si>
  <si>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</si>
  <si>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</si>
  <si>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</si>
  <si>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</si>
  <si>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</si>
  <si>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</si>
  <si>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</si>
  <si>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</si>
  <si>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</si>
  <si>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</si>
  <si>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</si>
  <si>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</si>
  <si>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</si>
  <si>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</si>
  <si>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</si>
  <si>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</si>
  <si>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</si>
  <si>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</si>
  <si>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</si>
  <si>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</si>
  <si>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</si>
  <si>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</si>
  <si>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</si>
  <si>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</si>
  <si>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</si>
  <si>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</si>
  <si>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</si>
  <si>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</si>
  <si>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</si>
  <si>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</si>
  <si>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</si>
  <si>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</si>
  <si>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</si>
  <si>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</si>
  <si>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</si>
  <si>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</si>
  <si>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</si>
  <si>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</si>
  <si>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</si>
  <si>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</si>
  <si>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</si>
  <si>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</si>
  <si>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</si>
  <si>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</si>
  <si>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</si>
  <si>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</si>
  <si>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</si>
  <si>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</si>
  <si>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</si>
  <si>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</si>
  <si>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</si>
  <si>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</si>
  <si>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</si>
  <si>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</si>
  <si>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</si>
  <si>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</si>
  <si>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</si>
  <si>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</si>
  <si>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</si>
  <si>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</si>
  <si>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</si>
  <si>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</si>
  <si>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</si>
  <si>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</si>
  <si>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</si>
  <si>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</si>
  <si>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</si>
  <si>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</si>
  <si>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</si>
  <si>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</si>
  <si>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</si>
  <si>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</si>
  <si>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</si>
  <si>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</si>
  <si>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</si>
  <si>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</si>
  <si>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</si>
  <si>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</si>
  <si>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</si>
  <si>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</si>
  <si>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</si>
  <si>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</si>
  <si>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</si>
  <si>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</si>
  <si>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</si>
  <si>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</si>
  <si>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</si>
  <si>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</si>
  <si>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</si>
  <si>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</si>
  <si>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</si>
  <si>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</si>
  <si>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</si>
  <si>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</si>
  <si>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</si>
  <si>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</si>
  <si>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</si>
  <si>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</si>
  <si>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</si>
  <si>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</si>
  <si>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</si>
  <si>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</si>
  <si>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</si>
  <si>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</si>
  <si>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</si>
  <si>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</si>
  <si>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</si>
  <si>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</si>
  <si>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</si>
  <si>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</si>
  <si>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</si>
  <si>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</si>
  <si>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</si>
  <si>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</si>
  <si>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</si>
  <si>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</si>
  <si>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</si>
  <si>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</si>
  <si>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</si>
  <si>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</si>
  <si>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</si>
  <si>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</si>
  <si>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</si>
  <si>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</si>
  <si>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</si>
  <si>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</si>
  <si>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</si>
  <si>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</si>
  <si>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</si>
  <si>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</si>
  <si>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</si>
  <si>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</si>
  <si>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</si>
  <si>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</si>
  <si>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</si>
  <si>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</si>
  <si>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</si>
  <si>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</si>
  <si>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</si>
  <si>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</si>
  <si>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</si>
  <si>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</si>
  <si>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</si>
  <si>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</si>
  <si>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</si>
  <si>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</si>
  <si>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</si>
  <si>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</si>
  <si>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</si>
  <si>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</si>
  <si>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</si>
  <si>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</si>
  <si>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</si>
  <si>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</si>
  <si>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</si>
  <si>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</si>
  <si>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</si>
  <si>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</si>
  <si>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</si>
  <si>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</si>
  <si>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</si>
  <si>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</si>
  <si>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</si>
  <si>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</si>
  <si>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</si>
  <si>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</si>
  <si>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</si>
  <si>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</si>
  <si>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</si>
  <si>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</si>
  <si>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</si>
  <si>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</si>
  <si>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</si>
  <si>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</si>
  <si>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</si>
  <si>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</si>
  <si>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</si>
  <si>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</si>
  <si>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</si>
  <si>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</si>
  <si>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</si>
  <si>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</si>
  <si>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</si>
  <si>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</si>
  <si>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</si>
  <si>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</si>
  <si>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</si>
  <si>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</si>
  <si>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</si>
  <si>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</si>
  <si>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</si>
  <si>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</si>
  <si>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</si>
  <si>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</si>
  <si>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</si>
  <si>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</si>
  <si>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</si>
  <si>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</si>
  <si>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</si>
  <si>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</si>
  <si>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</si>
  <si>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</si>
  <si>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</si>
  <si>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</si>
  <si>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</si>
  <si>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</si>
  <si>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</si>
  <si>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</si>
  <si>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</si>
  <si>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</si>
  <si>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</si>
  <si>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</si>
  <si>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</si>
  <si>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</si>
  <si>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</si>
  <si>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</si>
  <si>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</si>
  <si>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</si>
  <si>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</si>
  <si>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</si>
  <si>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</si>
  <si>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</si>
  <si>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</si>
  <si>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</si>
  <si>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</si>
  <si>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</si>
  <si>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</si>
  <si>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</si>
  <si>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</si>
  <si>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</si>
  <si>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</si>
  <si>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</si>
  <si>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</si>
  <si>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</si>
  <si>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</si>
  <si>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</si>
  <si>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</si>
  <si>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</si>
  <si>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</si>
  <si>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</si>
  <si>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</si>
  <si>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</si>
  <si>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</si>
  <si>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</si>
  <si>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</si>
  <si>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</si>
  <si>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</si>
  <si>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</si>
  <si>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</si>
  <si>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</si>
  <si>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</si>
  <si>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</si>
  <si>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</si>
  <si>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</si>
  <si>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</si>
  <si>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</si>
  <si>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</si>
  <si>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</si>
  <si>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</si>
  <si>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</si>
  <si>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</si>
  <si>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</si>
  <si>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</si>
  <si>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</si>
  <si>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</si>
  <si>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</si>
  <si>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</si>
  <si>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</si>
  <si>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</si>
  <si>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</si>
  <si>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</si>
  <si>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</si>
  <si>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</si>
  <si>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</si>
  <si>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</si>
  <si>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</si>
  <si>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</si>
  <si>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</si>
  <si>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</si>
  <si>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</si>
  <si>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</si>
  <si>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</si>
  <si>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</si>
  <si>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</si>
  <si>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</si>
  <si>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</si>
  <si>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</si>
  <si>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</si>
  <si>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</si>
  <si>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</si>
  <si>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</si>
  <si>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</si>
  <si>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</si>
  <si>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</si>
  <si>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</si>
  <si>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</si>
  <si>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</si>
  <si>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</si>
  <si>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</si>
  <si>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</si>
  <si>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</si>
  <si>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</si>
  <si>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</si>
  <si>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</si>
  <si>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</si>
  <si>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</si>
  <si>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</si>
  <si>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</si>
  <si>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</si>
  <si>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</si>
  <si>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</si>
  <si>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</si>
  <si>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</si>
  <si>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</si>
  <si>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</si>
  <si>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</si>
  <si>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</si>
  <si>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</si>
  <si>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</si>
  <si>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</si>
  <si>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</si>
  <si>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</si>
  <si>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</si>
  <si>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</si>
  <si>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</si>
  <si>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</si>
  <si>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</si>
  <si>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</si>
  <si>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</si>
  <si>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</si>
  <si>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</si>
  <si>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</si>
  <si>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</si>
  <si>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</si>
  <si>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</si>
  <si>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</si>
  <si>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</si>
  <si>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</si>
  <si>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</si>
  <si>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</si>
  <si>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</si>
  <si>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</si>
  <si>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</si>
  <si>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</si>
  <si>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</si>
  <si>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</si>
  <si>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</si>
  <si>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</si>
  <si>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</si>
  <si>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</si>
  <si>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</si>
  <si>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</si>
  <si>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</si>
  <si>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</si>
  <si>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</si>
  <si>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</si>
  <si>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</si>
  <si>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</si>
  <si>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</si>
  <si>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</si>
  <si>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</si>
  <si>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</si>
  <si>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</si>
  <si>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</si>
  <si>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</si>
  <si>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</si>
  <si>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</si>
  <si>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</si>
  <si>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</si>
  <si>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</si>
  <si>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</si>
  <si>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</si>
  <si>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</si>
  <si>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</si>
  <si>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</si>
  <si>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</si>
  <si>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</si>
  <si>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</si>
  <si>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</si>
  <si>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</si>
  <si>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</si>
  <si>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</si>
  <si>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</si>
  <si>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</si>
  <si>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</si>
  <si>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</si>
  <si>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</si>
  <si>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</si>
  <si>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</si>
  <si>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</si>
  <si>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</si>
  <si>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</si>
  <si>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</si>
  <si>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</si>
  <si>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</si>
  <si>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</si>
  <si>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</si>
  <si>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</si>
  <si>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</si>
  <si>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</si>
  <si>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</si>
  <si>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</si>
  <si>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</si>
  <si>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</si>
  <si>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</si>
  <si>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</si>
  <si>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</si>
  <si>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</si>
  <si>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</si>
  <si>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</si>
  <si>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</si>
  <si>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</si>
  <si>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</si>
  <si>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</si>
  <si>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</si>
  <si>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</si>
  <si>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</si>
  <si>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</si>
  <si>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</si>
  <si>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</si>
  <si>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</si>
  <si>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</si>
  <si>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</si>
  <si>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</si>
  <si>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</si>
  <si>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</si>
  <si>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</si>
  <si>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</si>
  <si>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</si>
  <si>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</si>
  <si>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</si>
  <si>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</si>
  <si>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</si>
  <si>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</si>
  <si>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</si>
  <si>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</si>
  <si>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</si>
  <si>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</si>
  <si>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</si>
  <si>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</si>
  <si>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</si>
  <si>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</si>
  <si>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</si>
  <si>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</si>
  <si>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</si>
  <si>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</si>
  <si>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</si>
  <si>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</si>
  <si>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</si>
  <si>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</si>
  <si>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</si>
  <si>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</si>
  <si>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</si>
  <si>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</si>
  <si>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</si>
  <si>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</si>
  <si>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</si>
  <si>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</si>
  <si>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</si>
  <si>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</si>
  <si>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</si>
  <si>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</si>
  <si>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</si>
  <si>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</si>
  <si>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</si>
  <si>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</si>
  <si>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</si>
  <si>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</si>
  <si>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</si>
  <si>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</si>
  <si>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</si>
  <si>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</si>
  <si>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</si>
  <si>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</si>
  <si>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</si>
  <si>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</si>
  <si>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</si>
  <si>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</si>
  <si>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</si>
  <si>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</si>
  <si>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</si>
  <si>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</si>
  <si>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</si>
  <si>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</si>
  <si>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</si>
  <si>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</si>
  <si>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</si>
  <si>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</si>
  <si>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</si>
  <si>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</si>
  <si>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</si>
  <si>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</si>
  <si>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</si>
  <si>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</si>
  <si>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</si>
  <si>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</si>
  <si>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</si>
  <si>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</si>
  <si>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</si>
  <si>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</si>
  <si>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</si>
  <si>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</si>
  <si>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</si>
  <si>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</si>
  <si>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</si>
  <si>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</si>
  <si>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</si>
  <si>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</si>
  <si>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</si>
  <si>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</si>
  <si>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</si>
  <si>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</si>
  <si>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</si>
  <si>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</si>
  <si>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</si>
  <si>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</si>
  <si>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</si>
  <si>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</si>
  <si>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</si>
  <si>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</si>
  <si>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</si>
  <si>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</si>
  <si>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</si>
  <si>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</si>
  <si>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</si>
  <si>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</si>
  <si>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</si>
  <si>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</si>
  <si>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</si>
  <si>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</si>
  <si>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</si>
  <si>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</si>
  <si>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</si>
  <si>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</si>
  <si>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</si>
  <si>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</si>
  <si>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</si>
  <si>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</si>
  <si>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</si>
  <si>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</si>
  <si>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</si>
  <si>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</si>
  <si>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</si>
  <si>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</si>
  <si>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</si>
  <si>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</si>
  <si>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</si>
  <si>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</si>
  <si>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</si>
  <si>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</si>
  <si>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</si>
  <si>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</si>
  <si>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</si>
  <si>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</si>
  <si>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</si>
  <si>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</si>
  <si>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</si>
  <si>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</si>
  <si>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</si>
  <si>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</si>
  <si>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</si>
  <si>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</si>
  <si>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</si>
  <si>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</si>
  <si>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</si>
  <si>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</si>
  <si>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</si>
  <si>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</si>
  <si>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</si>
  <si>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</si>
  <si>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</si>
  <si>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</si>
  <si>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</si>
  <si>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</si>
  <si>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</si>
  <si>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</si>
  <si>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</si>
  <si>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</si>
  <si>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</si>
  <si>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</si>
  <si>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</si>
  <si>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</si>
  <si>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</si>
  <si>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</si>
  <si>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</si>
  <si>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</si>
  <si>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</si>
  <si>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</si>
  <si>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</si>
  <si>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</si>
  <si>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</si>
  <si>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</si>
  <si>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</si>
  <si>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</si>
  <si>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</si>
  <si>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</si>
  <si>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</si>
  <si>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</si>
  <si>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</si>
  <si>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</si>
  <si>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</si>
  <si>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</si>
  <si>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</si>
  <si>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</si>
  <si>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</si>
  <si>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</si>
  <si>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</si>
  <si>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</si>
  <si>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</si>
  <si>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</si>
  <si>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</si>
  <si>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</si>
  <si>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</si>
  <si>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</si>
  <si>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</si>
  <si>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</si>
  <si>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</si>
  <si>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</si>
  <si>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</si>
  <si>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</si>
  <si>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</si>
  <si>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</si>
  <si>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</si>
  <si>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</si>
  <si>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</si>
  <si>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</si>
  <si>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</si>
  <si>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</si>
  <si>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</si>
  <si>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</si>
  <si>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</si>
  <si>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</si>
  <si>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</si>
  <si>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</si>
  <si>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</si>
  <si>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</si>
  <si>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</si>
  <si>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</si>
  <si>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</si>
  <si>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</si>
  <si>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</si>
  <si>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</si>
  <si>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</si>
  <si>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</si>
  <si>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</si>
  <si>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</si>
  <si>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</si>
  <si>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</si>
  <si>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</si>
  <si>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</si>
  <si>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</si>
  <si>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</si>
  <si>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</si>
  <si>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</si>
  <si>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</si>
  <si>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</si>
  <si>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</si>
  <si>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</si>
  <si>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</si>
  <si>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</si>
  <si>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</si>
  <si>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</si>
  <si>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</si>
  <si>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</si>
  <si>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</si>
  <si>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</si>
  <si>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</si>
  <si>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</si>
  <si>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</si>
  <si>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</si>
  <si>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</si>
  <si>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</si>
  <si>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</si>
  <si>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</si>
  <si>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</si>
  <si>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</si>
  <si>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</si>
  <si>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</si>
  <si>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</si>
  <si>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</si>
  <si>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</si>
  <si>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</si>
  <si>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</si>
  <si>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</si>
  <si>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</si>
  <si>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</si>
  <si>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</si>
  <si>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</si>
  <si>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</si>
  <si>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</si>
  <si>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</si>
  <si>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</si>
  <si>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</si>
  <si>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</si>
  <si>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</si>
  <si>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</si>
  <si>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</si>
  <si>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</si>
  <si>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</si>
  <si>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</si>
  <si>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</si>
  <si>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</si>
  <si>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</si>
  <si>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</si>
  <si>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</si>
  <si>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</si>
  <si>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</si>
  <si>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</si>
  <si>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</si>
  <si>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</si>
  <si>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</si>
  <si>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</si>
  <si>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</si>
  <si>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</si>
  <si>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</si>
  <si>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</si>
  <si>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</si>
  <si>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</si>
  <si>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</si>
  <si>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</si>
  <si>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</si>
  <si>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</si>
  <si>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</si>
  <si>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</si>
  <si>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</si>
  <si>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</si>
  <si>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</si>
  <si>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</si>
  <si>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</si>
  <si>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</si>
  <si>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</si>
  <si>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</si>
  <si>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</si>
  <si>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</si>
  <si>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</si>
  <si>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</si>
  <si>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</si>
  <si>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</si>
  <si>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</si>
  <si>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</si>
  <si>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</si>
  <si>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</si>
  <si>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</si>
  <si>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</si>
  <si>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</si>
  <si>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</si>
  <si>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</si>
  <si>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</si>
  <si>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</si>
  <si>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</si>
  <si>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</si>
  <si>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</si>
  <si>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</si>
  <si>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</si>
  <si>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</si>
  <si>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</si>
  <si>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</si>
  <si>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</si>
  <si>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</si>
  <si>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</si>
  <si>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</si>
  <si>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</si>
  <si>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</si>
  <si>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</si>
  <si>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</si>
  <si>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</si>
  <si>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</si>
  <si>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</si>
  <si>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</si>
  <si>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</si>
  <si>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</si>
  <si>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</si>
  <si>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</si>
  <si>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</si>
  <si>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</si>
  <si>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</si>
  <si>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</si>
  <si>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</si>
  <si>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</si>
  <si>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</si>
  <si>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</si>
  <si>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</si>
  <si>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</si>
  <si>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</si>
  <si>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</si>
  <si>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</si>
  <si>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</si>
  <si>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</si>
  <si>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</si>
  <si>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</si>
  <si>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</si>
  <si>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</si>
  <si>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</si>
  <si>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</si>
  <si>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</si>
  <si>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</si>
  <si>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</si>
  <si>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</si>
  <si>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</si>
  <si>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</si>
  <si>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</si>
  <si>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</si>
  <si>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</si>
  <si>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</si>
  <si>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</si>
  <si>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</si>
  <si>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</si>
  <si>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</si>
  <si>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</si>
  <si>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</si>
  <si>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</si>
  <si>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</si>
  <si>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</si>
  <si>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</si>
  <si>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</si>
  <si>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</si>
  <si>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</si>
  <si>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</si>
  <si>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</si>
  <si>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</si>
  <si>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</si>
  <si>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</si>
  <si>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</si>
  <si>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</si>
  <si>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</si>
  <si>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</si>
  <si>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</si>
  <si>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</si>
  <si>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</si>
  <si>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</si>
  <si>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</si>
  <si>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</si>
  <si>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</si>
  <si>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</si>
  <si>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</si>
  <si>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</si>
  <si>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</si>
  <si>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</si>
  <si>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</si>
  <si>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</si>
  <si>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</si>
  <si>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</si>
  <si>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</si>
  <si>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</si>
  <si>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</si>
  <si>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</si>
  <si>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</si>
  <si>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</si>
  <si>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</si>
  <si>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</si>
  <si>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</si>
  <si>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</si>
  <si>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</si>
  <si>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</si>
  <si>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</si>
  <si>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</si>
  <si>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</si>
  <si>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</si>
  <si>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</si>
  <si>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</si>
  <si>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</si>
  <si>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</si>
  <si>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</si>
  <si>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</si>
  <si>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</si>
  <si>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</si>
  <si>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</si>
  <si>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</si>
  <si>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</si>
  <si>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</si>
  <si>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</si>
  <si>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</si>
  <si>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</si>
  <si>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</si>
  <si>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</si>
  <si>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</si>
  <si>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</si>
  <si>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</si>
  <si>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</si>
  <si>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</si>
  <si>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</si>
  <si>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</si>
  <si>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</si>
  <si>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</si>
  <si>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</si>
  <si>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</si>
  <si>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</si>
  <si>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</si>
  <si>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</si>
  <si>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</si>
  <si>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</si>
  <si>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</si>
  <si>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</si>
  <si>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</si>
  <si>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</si>
  <si>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</si>
  <si>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</si>
  <si>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</si>
  <si>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</si>
  <si>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</si>
  <si>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</si>
  <si>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</si>
  <si>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</si>
  <si>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</si>
  <si>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</si>
  <si>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</si>
  <si>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</si>
  <si>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</si>
  <si>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</si>
  <si>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</si>
  <si>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</si>
  <si>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</si>
  <si>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</si>
  <si>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</si>
  <si>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</si>
  <si>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</si>
  <si>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</si>
  <si>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</si>
  <si>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</si>
  <si>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</si>
  <si>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</si>
  <si>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</si>
  <si>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</si>
  <si>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</si>
  <si>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</si>
  <si>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</si>
  <si>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</si>
  <si>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</si>
  <si>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</si>
  <si>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</si>
  <si>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</si>
  <si>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</si>
  <si>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</si>
  <si>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</si>
  <si>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</si>
  <si>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</si>
  <si>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</si>
  <si>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</si>
  <si>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</si>
  <si>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</si>
  <si>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</si>
  <si>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</si>
  <si>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</si>
  <si>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</si>
  <si>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</si>
  <si>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</si>
  <si>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</si>
  <si>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</si>
  <si>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</si>
  <si>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</si>
  <si>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</si>
  <si>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</si>
  <si>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</si>
  <si>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</si>
  <si>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</si>
  <si>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</si>
  <si>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</si>
  <si>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</si>
  <si>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</si>
  <si>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</si>
  <si>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</si>
  <si>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</si>
  <si>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</si>
  <si>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</si>
  <si>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</si>
  <si>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</si>
  <si>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</si>
  <si>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</si>
  <si>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</si>
  <si>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</si>
  <si>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</si>
  <si>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</si>
  <si>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</si>
  <si>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</si>
  <si>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</si>
  <si>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</si>
  <si>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</si>
  <si>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</si>
  <si>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</si>
  <si>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</si>
  <si>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</si>
  <si>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</si>
  <si>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</si>
  <si>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</si>
  <si>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</si>
  <si>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</si>
  <si>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</si>
  <si>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</si>
  <si>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</si>
  <si>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</si>
  <si>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</si>
  <si>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</si>
  <si>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</si>
  <si>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</si>
  <si>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</si>
  <si>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</si>
  <si>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</si>
  <si>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</si>
  <si>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</si>
  <si>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</si>
  <si>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</si>
  <si>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</si>
  <si>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</si>
  <si>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</si>
  <si>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</si>
  <si>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</si>
  <si>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</si>
  <si>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</si>
  <si>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</si>
  <si>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</si>
  <si>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</si>
  <si>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</si>
  <si>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</si>
  <si>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</si>
  <si>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</si>
  <si>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</si>
  <si>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</si>
  <si>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</si>
  <si>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</si>
  <si>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</si>
  <si>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</si>
  <si>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</si>
  <si>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</si>
  <si>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</si>
  <si>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</si>
  <si>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</si>
  <si>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</si>
  <si>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</si>
  <si>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</si>
  <si>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</si>
  <si>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</si>
  <si>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</si>
  <si>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</si>
  <si>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</si>
  <si>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</si>
  <si>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</si>
  <si>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</si>
  <si>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</si>
  <si>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</si>
  <si>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</si>
  <si>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</si>
  <si>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</si>
  <si>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</si>
  <si>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</si>
  <si>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</si>
  <si>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</si>
  <si>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</si>
  <si>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</si>
  <si>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</si>
  <si>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</si>
  <si>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</si>
  <si>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</si>
  <si>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</si>
  <si>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</si>
  <si>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</si>
  <si>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</si>
  <si>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</si>
  <si>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</si>
  <si>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</si>
  <si>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</si>
  <si>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</si>
  <si>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</si>
  <si>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</si>
  <si>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</si>
  <si>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</si>
  <si>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</si>
  <si>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</si>
  <si>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</si>
  <si>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</si>
  <si>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</si>
  <si>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</si>
  <si>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</si>
  <si>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</si>
  <si>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</si>
  <si>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</si>
  <si>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</si>
  <si>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</si>
  <si>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</si>
  <si>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</si>
  <si>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</si>
  <si>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</si>
  <si>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</si>
  <si>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</si>
  <si>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</si>
  <si>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</si>
  <si>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</si>
  <si>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</si>
  <si>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</si>
  <si>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</si>
  <si>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</si>
  <si>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</si>
  <si>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</si>
  <si>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</si>
  <si>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</si>
  <si>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</si>
  <si>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</si>
  <si>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</si>
  <si>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</si>
  <si>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</si>
  <si>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</si>
  <si>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</si>
  <si>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</si>
  <si>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</si>
  <si>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</si>
  <si>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</si>
  <si>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</si>
  <si>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</si>
  <si>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</si>
  <si>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</si>
  <si>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</si>
  <si>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</si>
  <si>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</si>
  <si>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</si>
  <si>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</si>
  <si>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</si>
  <si>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</si>
  <si>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</si>
  <si>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</si>
  <si>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</si>
  <si>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</si>
  <si>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</si>
  <si>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</si>
  <si>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</si>
  <si>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</si>
  <si>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</si>
  <si>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</si>
  <si>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</si>
  <si>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</si>
  <si>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</si>
  <si>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</si>
  <si>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</si>
  <si>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</si>
  <si>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</si>
  <si>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</si>
  <si>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</si>
  <si>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</si>
  <si>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</si>
  <si>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</si>
  <si>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</si>
  <si>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</si>
  <si>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</si>
  <si>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</si>
  <si>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</si>
  <si>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</si>
  <si>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</si>
  <si>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</si>
  <si>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</si>
  <si>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</si>
  <si>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</si>
  <si>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</si>
  <si>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</si>
  <si>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</si>
  <si>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</si>
  <si>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</si>
  <si>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</si>
  <si>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</si>
  <si>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</si>
  <si>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</si>
  <si>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</si>
  <si>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</si>
  <si>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</si>
  <si>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</si>
  <si>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</si>
  <si>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</si>
  <si>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</si>
  <si>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</si>
  <si>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</si>
  <si>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</si>
  <si>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</si>
  <si>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</si>
  <si>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</si>
  <si>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</si>
  <si>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</si>
  <si>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</si>
  <si>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</si>
  <si>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</si>
  <si>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</si>
  <si>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</si>
  <si>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</si>
  <si>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</si>
  <si>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</si>
  <si>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</si>
  <si>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</si>
  <si>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</si>
  <si>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</si>
  <si>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</si>
  <si>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</si>
  <si>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</si>
  <si>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</si>
  <si>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</si>
  <si>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</si>
  <si>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</si>
  <si>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</si>
  <si>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</si>
  <si>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</si>
  <si>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</si>
  <si>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</si>
  <si>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</si>
  <si>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</si>
  <si>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</si>
  <si>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</si>
  <si>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</si>
  <si>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</si>
  <si>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</si>
  <si>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</si>
  <si>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</si>
  <si>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</si>
  <si>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</si>
  <si>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</si>
  <si>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</si>
  <si>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</si>
  <si>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</si>
  <si>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</si>
  <si>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</si>
  <si>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</si>
  <si>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</si>
  <si>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</si>
  <si>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</si>
  <si>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</si>
  <si>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</si>
  <si>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</si>
  <si>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</si>
  <si>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</si>
  <si>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</si>
  <si>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</si>
  <si>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</si>
  <si>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</si>
  <si>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</si>
  <si>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</si>
  <si>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</si>
  <si>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</si>
  <si>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</si>
  <si>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</si>
  <si>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</si>
  <si>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</si>
  <si>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</si>
  <si>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</si>
  <si>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</si>
  <si>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</si>
  <si>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</si>
  <si>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</si>
  <si>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</si>
  <si>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</si>
  <si>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</si>
  <si>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</si>
  <si>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</si>
  <si>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</si>
  <si>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</si>
  <si>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</si>
  <si>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</si>
  <si>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</si>
  <si>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</si>
  <si>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</si>
  <si>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</si>
  <si>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</si>
  <si>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</si>
  <si>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</si>
  <si>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</si>
  <si>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</si>
  <si>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</si>
  <si>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</si>
  <si>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</si>
  <si>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</si>
  <si>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</si>
  <si>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</si>
  <si>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</si>
  <si>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</si>
  <si>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</si>
  <si>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</si>
  <si>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</si>
  <si>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</si>
  <si>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</si>
  <si>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</si>
  <si>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</si>
  <si>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</si>
  <si>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</si>
  <si>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</si>
  <si>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</si>
  <si>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</si>
  <si>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</si>
  <si>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</si>
  <si>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</si>
  <si>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</si>
  <si>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</si>
  <si>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</si>
  <si>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</si>
  <si>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</si>
  <si>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</si>
  <si>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</si>
  <si>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</si>
  <si>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</si>
  <si>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</si>
  <si>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</si>
  <si>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</si>
  <si>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</si>
  <si>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</si>
  <si>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</si>
  <si>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</si>
  <si>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</si>
  <si>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</si>
  <si>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</si>
  <si>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</si>
  <si>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</si>
  <si>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</si>
  <si>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</si>
  <si>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</si>
  <si>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</si>
  <si>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</si>
  <si>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</si>
  <si>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</si>
  <si>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</si>
  <si>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</si>
  <si>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</si>
  <si>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</si>
  <si>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</si>
  <si>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</si>
  <si>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</si>
  <si>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</si>
  <si>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</si>
  <si>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</si>
  <si>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</si>
  <si>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</si>
  <si>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</si>
  <si>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</si>
  <si>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</si>
  <si>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</si>
  <si>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</si>
  <si>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</si>
  <si>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</si>
  <si>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</si>
  <si>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</si>
  <si>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</si>
  <si>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</si>
  <si>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</si>
  <si>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</si>
  <si>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</si>
  <si>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</si>
  <si>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</si>
  <si>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</si>
  <si>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</si>
  <si>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</si>
  <si>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</si>
  <si>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</si>
  <si>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</si>
  <si>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</si>
  <si>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</si>
  <si>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</si>
  <si>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</si>
  <si>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</si>
  <si>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</si>
  <si>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</si>
  <si>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</si>
  <si>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</si>
  <si>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</si>
  <si>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</si>
  <si>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</si>
  <si>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</si>
  <si>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</si>
  <si>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</si>
  <si>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</si>
  <si>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</si>
  <si>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</si>
  <si>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</si>
  <si>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</si>
  <si>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</si>
  <si>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</si>
  <si>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</si>
  <si>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</si>
  <si>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</si>
  <si>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</si>
  <si>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</si>
  <si>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</si>
  <si>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</si>
  <si>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</si>
  <si>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</si>
  <si>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</si>
  <si>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</si>
  <si>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</si>
  <si>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</si>
  <si>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</si>
  <si>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</si>
  <si>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</si>
  <si>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</si>
  <si>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</si>
  <si>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</si>
  <si>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</si>
  <si>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</si>
  <si>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</si>
  <si>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</si>
  <si>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</si>
  <si>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</si>
  <si>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</si>
  <si>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</si>
  <si>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</si>
  <si>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</si>
  <si>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</si>
  <si>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</si>
  <si>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</si>
  <si>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</si>
  <si>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</si>
  <si>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</si>
  <si>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</si>
  <si>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</si>
  <si>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</si>
  <si>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</si>
  <si>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</si>
  <si>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</si>
  <si>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</si>
  <si>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</si>
  <si>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</si>
  <si>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</si>
  <si>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</si>
  <si>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</si>
  <si>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</si>
  <si>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</si>
  <si>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</si>
  <si>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</si>
  <si>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</si>
  <si>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</si>
  <si>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</si>
  <si>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</si>
  <si>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</si>
  <si>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</si>
  <si>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</si>
  <si>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</si>
  <si>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</si>
  <si>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</si>
  <si>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</si>
  <si>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</si>
  <si>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</si>
  <si>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</si>
  <si>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</si>
  <si>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</si>
  <si>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</si>
  <si>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</si>
  <si>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</si>
  <si>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</si>
  <si>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</si>
  <si>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</si>
  <si>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</si>
  <si>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</si>
  <si>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</si>
  <si>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</si>
  <si>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</si>
  <si>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</si>
  <si>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</si>
  <si>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</si>
  <si>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</si>
  <si>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</si>
  <si>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</si>
  <si>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</si>
  <si>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</si>
  <si>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</si>
  <si>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</si>
  <si>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</si>
  <si>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</si>
  <si>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</si>
  <si>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</si>
  <si>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</si>
  <si>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</si>
  <si>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</si>
  <si>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</si>
  <si>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</si>
  <si>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</si>
  <si>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</si>
  <si>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</si>
  <si>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</si>
  <si>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</si>
  <si>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</si>
  <si>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</si>
  <si>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</si>
  <si>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</si>
  <si>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</si>
  <si>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</si>
  <si>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</si>
  <si>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</si>
  <si>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</si>
  <si>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</si>
  <si>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</si>
  <si>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</si>
  <si>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</si>
  <si>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</si>
  <si>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</si>
  <si>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</si>
  <si>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</si>
  <si>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</si>
  <si>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</si>
  <si>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</si>
  <si>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</si>
  <si>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</si>
  <si>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</si>
  <si>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</si>
  <si>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</si>
  <si>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</si>
  <si>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</si>
  <si>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</si>
  <si>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</si>
  <si>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</si>
  <si>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</si>
  <si>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</si>
  <si>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</si>
  <si>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</si>
  <si>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</si>
  <si>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</si>
  <si>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</si>
  <si>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</si>
  <si>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</si>
  <si>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</si>
  <si>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</si>
  <si>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</si>
  <si>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</si>
  <si>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</si>
  <si>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</si>
  <si>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</si>
  <si>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</si>
  <si>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</si>
  <si>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</si>
  <si>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</si>
  <si>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</si>
  <si>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</si>
  <si>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</si>
  <si>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</si>
  <si>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</si>
  <si>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</si>
  <si>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</si>
  <si>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</si>
  <si>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</si>
  <si>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</si>
  <si>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</si>
  <si>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</si>
  <si>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</si>
  <si>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</si>
  <si>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</si>
  <si>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</si>
  <si>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</si>
  <si>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</si>
  <si>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</si>
  <si>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</si>
  <si>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</si>
  <si>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</si>
  <si>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</si>
  <si>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</si>
  <si>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</si>
  <si>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</si>
  <si>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</si>
  <si>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</si>
  <si>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</si>
  <si>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</si>
  <si>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</si>
  <si>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</si>
  <si>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</si>
  <si>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</si>
  <si>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</si>
  <si>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</si>
  <si>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</si>
  <si>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</si>
  <si>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</si>
  <si>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</si>
  <si>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</si>
  <si>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</si>
  <si>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</si>
  <si>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</si>
  <si>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</si>
  <si>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</si>
  <si>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</si>
  <si>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</si>
  <si>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</si>
  <si>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</si>
  <si>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</si>
  <si>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</si>
  <si>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</si>
  <si>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</si>
  <si>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</si>
  <si>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</si>
  <si>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</si>
  <si>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</si>
  <si>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</si>
  <si>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</si>
  <si>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</si>
  <si>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</si>
  <si>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</si>
  <si>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</si>
  <si>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</si>
  <si>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</si>
  <si>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</si>
  <si>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</si>
  <si>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</si>
  <si>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</si>
  <si>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</si>
  <si>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</si>
  <si>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</si>
  <si>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</si>
  <si>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</si>
  <si>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</si>
  <si>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</si>
  <si>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</si>
  <si>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</si>
  <si>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</si>
  <si>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</si>
  <si>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</si>
  <si>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</si>
  <si>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</si>
  <si>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</si>
  <si>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</si>
  <si>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</si>
  <si>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</si>
  <si>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</si>
  <si>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</si>
  <si>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</si>
  <si>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</si>
  <si>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</si>
  <si>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</si>
  <si>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</si>
  <si>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</si>
  <si>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</si>
  <si>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</si>
  <si>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</si>
  <si>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</si>
  <si>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</si>
  <si>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</si>
  <si>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</si>
  <si>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</si>
  <si>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</si>
  <si>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</si>
  <si>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</si>
  <si>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</si>
  <si>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</si>
  <si>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</si>
  <si>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</si>
  <si>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</si>
  <si>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</si>
  <si>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</si>
  <si>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</si>
  <si>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</si>
  <si>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</si>
  <si>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</si>
  <si>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</si>
  <si>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</si>
  <si>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</si>
  <si>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</si>
  <si>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</si>
  <si>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</si>
  <si>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</si>
  <si>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</si>
  <si>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</si>
  <si>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</si>
  <si>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</si>
  <si>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</si>
  <si>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</si>
  <si>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</si>
  <si>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</si>
  <si>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</si>
  <si>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</si>
  <si>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</si>
  <si>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</si>
  <si>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</si>
  <si>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</si>
  <si>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</si>
  <si>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</si>
  <si>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</si>
  <si>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</si>
  <si>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</si>
  <si>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</si>
  <si>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</si>
  <si>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</si>
  <si>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</si>
  <si>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</si>
  <si>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</si>
  <si>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</si>
  <si>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</si>
  <si>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</si>
  <si>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</si>
  <si>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</si>
  <si>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</si>
  <si>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</si>
  <si>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</si>
  <si>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</si>
  <si>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</si>
  <si>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</si>
  <si>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</si>
  <si>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</si>
  <si>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</si>
  <si>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</si>
  <si>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</si>
  <si>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</si>
  <si>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</si>
  <si>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</si>
  <si>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</si>
  <si>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</si>
  <si>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</si>
  <si>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</si>
  <si>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</si>
  <si>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</si>
  <si>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</si>
  <si>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</si>
  <si>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</si>
  <si>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</si>
  <si>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</si>
  <si>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</si>
  <si>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</si>
  <si>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</si>
  <si>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</si>
  <si>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</si>
  <si>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</si>
  <si>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</si>
  <si>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</si>
  <si>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</si>
  <si>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</si>
  <si>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</si>
  <si>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</si>
  <si>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</si>
  <si>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</si>
  <si>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</si>
  <si>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</si>
  <si>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</si>
  <si>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</si>
  <si>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</si>
  <si>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</si>
  <si>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</si>
  <si>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</si>
  <si>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</si>
  <si>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</si>
  <si>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</si>
  <si>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</si>
  <si>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</si>
  <si>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</si>
  <si>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</si>
  <si>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</si>
  <si>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</si>
  <si>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</si>
  <si>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</si>
  <si>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</si>
  <si>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</si>
  <si>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</si>
  <si>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</si>
  <si>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</si>
  <si>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</si>
  <si>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</si>
  <si>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</si>
  <si>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</si>
  <si>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</si>
  <si>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</si>
  <si>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</si>
  <si>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</si>
  <si>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</si>
  <si>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</si>
  <si>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</si>
  <si>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</si>
  <si>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</si>
  <si>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</si>
  <si>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</si>
  <si>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</si>
  <si>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</si>
  <si>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</si>
  <si>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</si>
  <si>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</si>
  <si>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</si>
  <si>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</si>
  <si>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</si>
  <si>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</si>
  <si>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</si>
  <si>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</si>
  <si>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</si>
  <si>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</si>
  <si>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</si>
  <si>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</si>
  <si>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</si>
  <si>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</si>
  <si>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</si>
  <si>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</si>
  <si>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</si>
  <si>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</si>
  <si>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</si>
  <si>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</si>
  <si>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</si>
  <si>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</si>
  <si>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</si>
  <si>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</si>
  <si>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</si>
  <si>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</si>
  <si>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</si>
  <si>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</si>
  <si>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</si>
  <si>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</si>
  <si>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</si>
  <si>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</si>
  <si>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</si>
  <si>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</si>
  <si>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</si>
  <si>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</si>
  <si>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</si>
  <si>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</si>
  <si>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</si>
  <si>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</si>
  <si>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</si>
  <si>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</si>
  <si>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</si>
  <si>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</si>
  <si>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</si>
  <si>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</si>
  <si>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</si>
  <si>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</si>
  <si>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</si>
  <si>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</si>
  <si>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</si>
  <si>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</si>
  <si>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</si>
  <si>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</si>
  <si>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</si>
  <si>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</si>
  <si>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</si>
  <si>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</si>
  <si>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</si>
  <si>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</si>
  <si>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</si>
  <si>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</si>
  <si>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</si>
  <si>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</si>
  <si>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</si>
  <si>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</si>
  <si>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</si>
  <si>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</si>
  <si>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</si>
  <si>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</si>
  <si>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</si>
  <si>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</si>
  <si>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</si>
  <si>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</si>
  <si>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</si>
  <si>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</si>
  <si>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</si>
  <si>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</si>
  <si>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</si>
  <si>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</si>
  <si>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</si>
  <si>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</si>
  <si>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</si>
  <si>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</si>
  <si>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</si>
  <si>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</si>
  <si>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</si>
  <si>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</si>
  <si>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</si>
  <si>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</si>
  <si>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</si>
  <si>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</si>
  <si>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</si>
  <si>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</si>
  <si>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</si>
  <si>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</si>
  <si>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</si>
  <si>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</si>
  <si>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</si>
  <si>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</si>
  <si>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</si>
  <si>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</si>
  <si>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</si>
  <si>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</si>
  <si>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</si>
  <si>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</si>
  <si>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</si>
  <si>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</si>
  <si>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</si>
  <si>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</si>
  <si>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</si>
  <si>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</si>
  <si>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</si>
  <si>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</si>
  <si>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</si>
  <si>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</si>
  <si>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</si>
  <si>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</si>
  <si>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</si>
  <si>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</si>
  <si>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</si>
  <si>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</si>
  <si>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</si>
  <si>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</si>
  <si>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</si>
  <si>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</si>
  <si>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</si>
  <si>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</si>
  <si>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</si>
  <si>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</si>
  <si>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</si>
  <si>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</si>
  <si>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</si>
  <si>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</si>
  <si>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</si>
  <si>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</si>
  <si>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</si>
  <si>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</si>
  <si>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</si>
  <si>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</si>
  <si>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</si>
  <si>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</si>
  <si>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</si>
  <si>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</si>
  <si>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</si>
  <si>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</si>
  <si>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</si>
  <si>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</si>
  <si>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</si>
  <si>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</si>
  <si>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</si>
  <si>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</si>
  <si>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</si>
  <si>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</si>
  <si>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</si>
  <si>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</si>
  <si>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</si>
  <si>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</si>
  <si>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</si>
  <si>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</si>
  <si>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</si>
  <si>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</si>
  <si>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</si>
  <si>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</si>
  <si>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</si>
  <si>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</si>
  <si>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</si>
  <si>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</si>
  <si>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</si>
  <si>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</si>
  <si>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</si>
  <si>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</si>
  <si>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</si>
  <si>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</si>
  <si>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</si>
  <si>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</si>
  <si>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</si>
  <si>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</si>
  <si>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</si>
  <si>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</si>
  <si>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</si>
  <si>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</si>
  <si>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</si>
  <si>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</si>
  <si>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</si>
  <si>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</si>
  <si>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</si>
  <si>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</si>
  <si>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</si>
  <si>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</si>
  <si>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</si>
  <si>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</si>
  <si>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</si>
  <si>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</si>
  <si>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</si>
  <si>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</si>
  <si>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</si>
  <si>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</si>
  <si>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</si>
  <si>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</si>
  <si>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</si>
  <si>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</si>
  <si>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</si>
  <si>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</si>
  <si>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</si>
  <si>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</si>
  <si>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</si>
  <si>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</si>
  <si>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</si>
  <si>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</si>
  <si>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</si>
  <si>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</si>
  <si>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</si>
  <si>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</si>
  <si>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</si>
  <si>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</si>
  <si>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</si>
  <si>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</si>
  <si>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</si>
  <si>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</si>
  <si>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</si>
  <si>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</si>
  <si>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</si>
  <si>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</si>
  <si>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</si>
  <si>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</si>
  <si>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</si>
  <si>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</si>
  <si>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</si>
  <si>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</si>
  <si>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</si>
  <si>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</si>
  <si>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</si>
  <si>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</si>
  <si>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</si>
  <si>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</si>
  <si>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</si>
  <si>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</si>
  <si>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</si>
  <si>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</si>
  <si>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</si>
  <si>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</si>
  <si>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</si>
  <si>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</si>
  <si>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</si>
  <si>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</si>
  <si>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</si>
  <si>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</si>
  <si>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</si>
  <si>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</si>
  <si>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</si>
  <si>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</si>
  <si>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</si>
  <si>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</si>
  <si>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</si>
  <si>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</si>
  <si>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</si>
  <si>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</si>
  <si>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</si>
  <si>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</si>
  <si>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</si>
  <si>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</si>
  <si>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</si>
  <si>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</si>
  <si>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</si>
  <si>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</si>
  <si>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</si>
  <si>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</si>
  <si>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</si>
  <si>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</si>
  <si>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</si>
  <si>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</si>
  <si>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</si>
  <si>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</si>
  <si>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</si>
  <si>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</si>
  <si>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</si>
  <si>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</si>
  <si>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</si>
  <si>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</si>
  <si>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</si>
  <si>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</si>
  <si>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</si>
  <si>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</si>
  <si>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</si>
  <si>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</si>
  <si>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</si>
  <si>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</si>
  <si>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</si>
  <si>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</si>
  <si>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</si>
  <si>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</si>
  <si>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</si>
  <si>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</si>
  <si>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</si>
  <si>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</si>
  <si>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</si>
  <si>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</si>
  <si>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</si>
  <si>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</si>
  <si>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</si>
  <si>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</si>
  <si>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</si>
  <si>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</si>
  <si>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</si>
  <si>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</si>
  <si>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</si>
  <si>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</si>
  <si>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</si>
  <si>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</si>
  <si>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</si>
  <si>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</si>
  <si>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</si>
  <si>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</si>
  <si>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</si>
  <si>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</si>
  <si>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</si>
  <si>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</si>
  <si>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</si>
  <si>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</si>
  <si>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</si>
  <si>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</si>
  <si>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</si>
  <si>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</si>
  <si>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</si>
  <si>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</si>
  <si>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</si>
  <si>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</si>
  <si>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</si>
  <si>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</si>
  <si>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</si>
  <si>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</si>
  <si>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</si>
  <si>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</si>
  <si>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</si>
  <si>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</si>
  <si>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</si>
  <si>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</si>
  <si>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</si>
  <si>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</si>
  <si>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</si>
  <si>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</si>
  <si>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</si>
  <si>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</si>
  <si>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</si>
  <si>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</si>
  <si>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</si>
  <si>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</si>
  <si>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</si>
  <si>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</si>
  <si>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</si>
  <si>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</si>
  <si>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</si>
  <si>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</si>
  <si>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</si>
  <si>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</si>
  <si>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</si>
  <si>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</si>
  <si>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</si>
  <si>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</si>
  <si>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</si>
  <si>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</si>
  <si>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</si>
  <si>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</si>
  <si>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</si>
  <si>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</si>
  <si>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</si>
  <si>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</si>
  <si>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</si>
  <si>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</si>
  <si>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</si>
  <si>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</si>
  <si>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</si>
  <si>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</si>
  <si>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</si>
  <si>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</si>
  <si>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</si>
  <si>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</si>
  <si>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</si>
  <si>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</si>
  <si>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</si>
  <si>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</si>
  <si>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</si>
  <si>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</si>
  <si>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</si>
  <si>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</si>
  <si>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</si>
  <si>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</si>
  <si>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</si>
  <si>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</si>
  <si>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</si>
  <si>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</si>
  <si>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</si>
  <si>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</si>
  <si>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</si>
  <si>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</si>
  <si>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</si>
  <si>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</si>
  <si>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</si>
  <si>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</si>
  <si>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</si>
  <si>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</si>
  <si>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</si>
  <si>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</si>
  <si>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</si>
  <si>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</si>
  <si>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</si>
  <si>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</si>
  <si>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</si>
  <si>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</si>
  <si>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</si>
  <si>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</si>
  <si>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</si>
  <si>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</si>
  <si>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</si>
  <si>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</si>
  <si>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</si>
  <si>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</si>
  <si>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</si>
  <si>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</si>
  <si>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</si>
  <si>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</si>
  <si>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</si>
  <si>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</si>
  <si>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</si>
  <si>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</si>
  <si>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</si>
  <si>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</si>
  <si>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</si>
  <si>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</si>
  <si>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</si>
  <si>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</si>
  <si>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</si>
  <si>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</si>
  <si>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</si>
  <si>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</si>
  <si>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</si>
  <si>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</si>
  <si>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</si>
  <si>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</si>
  <si>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</si>
  <si>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</si>
  <si>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</si>
  <si>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</si>
  <si>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</si>
  <si>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</si>
  <si>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</si>
  <si>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</si>
  <si>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</si>
  <si>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</si>
  <si>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</si>
  <si>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</si>
  <si>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</si>
  <si>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</si>
  <si>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</si>
  <si>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</si>
  <si>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</si>
  <si>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</si>
  <si>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</si>
  <si>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</si>
  <si>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</si>
  <si>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</si>
  <si>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</si>
  <si>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</si>
  <si>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</si>
  <si>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</si>
  <si>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</si>
  <si>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</si>
  <si>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</si>
  <si>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</si>
  <si>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</si>
  <si>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</si>
  <si>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</si>
  <si>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</si>
  <si>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</si>
  <si>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</si>
  <si>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</si>
  <si>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</si>
  <si>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</si>
  <si>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</si>
  <si>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</si>
  <si>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</si>
  <si>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</si>
  <si>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</si>
  <si>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</si>
  <si>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</si>
  <si>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</si>
  <si>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</si>
  <si>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</si>
  <si>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</si>
  <si>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</si>
  <si>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</si>
  <si>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</si>
  <si>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</si>
  <si>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</si>
  <si>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</si>
  <si>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</si>
  <si>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</si>
  <si>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</si>
  <si>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</si>
  <si>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</si>
  <si>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</si>
  <si>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</si>
  <si>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</si>
  <si>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</si>
  <si>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</si>
  <si>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</si>
  <si>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</si>
  <si>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</si>
  <si>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</si>
  <si>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</si>
  <si>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</si>
  <si>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</si>
  <si>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</si>
  <si>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</si>
  <si>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</si>
  <si>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</si>
  <si>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</si>
  <si>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</si>
  <si>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</si>
  <si>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</si>
  <si>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</si>
  <si>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</si>
  <si>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</si>
  <si>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</si>
  <si>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</si>
  <si>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</si>
  <si>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</si>
  <si>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</si>
  <si>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</si>
  <si>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</si>
  <si>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</si>
  <si>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</si>
  <si>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</si>
  <si>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</si>
  <si>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</si>
  <si>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</si>
  <si>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</si>
  <si>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</si>
  <si>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</si>
  <si>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</si>
  <si>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</si>
  <si>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</si>
  <si>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</si>
  <si>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</si>
  <si>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</si>
  <si>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</si>
  <si>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</si>
  <si>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</si>
  <si>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</si>
  <si>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</si>
  <si>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</si>
  <si>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</si>
  <si>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</si>
  <si>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</si>
  <si>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</si>
  <si>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</si>
  <si>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</si>
  <si>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</si>
  <si>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</si>
  <si>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</si>
  <si>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</si>
  <si>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</si>
  <si>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</si>
  <si>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</si>
  <si>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</si>
  <si>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</si>
  <si>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</si>
  <si>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</si>
  <si>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</si>
  <si>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</si>
  <si>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</si>
  <si>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</si>
  <si>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</si>
  <si>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</si>
  <si>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</si>
  <si>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</si>
  <si>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</si>
  <si>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</si>
  <si>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</si>
  <si>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</si>
  <si>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</si>
  <si>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</si>
  <si>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</si>
  <si>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</si>
  <si>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</si>
  <si>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</si>
  <si>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</si>
  <si>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</si>
  <si>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</si>
  <si>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</si>
  <si>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</si>
  <si>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</si>
  <si>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</si>
  <si>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</si>
  <si>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</si>
  <si>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</si>
  <si>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</si>
  <si>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</si>
  <si>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</si>
  <si>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</si>
  <si>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</si>
  <si>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</si>
  <si>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</si>
  <si>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</si>
  <si>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</si>
  <si>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</si>
  <si>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</si>
  <si>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</si>
  <si>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</si>
  <si>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</si>
  <si>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</si>
  <si>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</si>
  <si>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</si>
  <si>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</si>
  <si>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</si>
  <si>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</si>
  <si>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</si>
  <si>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</si>
  <si>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</si>
  <si>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</si>
  <si>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</si>
  <si>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</si>
  <si>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</si>
  <si>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</si>
  <si>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</si>
  <si>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</si>
  <si>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</si>
  <si>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</si>
  <si>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</si>
  <si>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</si>
  <si>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</si>
  <si>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</si>
  <si>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</si>
  <si>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</si>
  <si>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</si>
  <si>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</si>
  <si>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</si>
  <si>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</si>
  <si>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</si>
  <si>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</si>
  <si>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</si>
  <si>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</si>
  <si>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</si>
  <si>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</si>
  <si>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</si>
  <si>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</si>
  <si>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</si>
  <si>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</si>
  <si>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</si>
  <si>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</si>
  <si>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</si>
  <si>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</si>
  <si>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</si>
  <si>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</si>
  <si>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</si>
  <si>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</si>
  <si>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</si>
  <si>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</si>
  <si>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</si>
  <si>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</si>
  <si>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</si>
  <si>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</si>
  <si>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</si>
  <si>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</si>
  <si>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</si>
  <si>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</si>
  <si>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</si>
  <si>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</si>
  <si>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</si>
  <si>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</si>
  <si>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</si>
  <si>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</si>
  <si>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</si>
  <si>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</si>
  <si>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</si>
  <si>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</si>
  <si>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</si>
  <si>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</si>
  <si>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</si>
  <si>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</si>
  <si>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</si>
  <si>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</si>
  <si>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</si>
  <si>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</si>
  <si>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</si>
  <si>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</si>
  <si>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</si>
  <si>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</si>
  <si>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</si>
  <si>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</si>
  <si>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</si>
  <si>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</si>
  <si>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</si>
  <si>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</si>
  <si>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</si>
  <si>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</si>
  <si>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</si>
  <si>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</si>
  <si>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</si>
  <si>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</si>
  <si>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</si>
  <si>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</si>
  <si>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</si>
  <si>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</si>
  <si>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</si>
  <si>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</si>
  <si>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</si>
  <si>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</si>
  <si>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</si>
  <si>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</si>
  <si>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</si>
  <si>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</si>
  <si>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</si>
  <si>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</si>
  <si>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</si>
  <si>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</si>
  <si>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</si>
  <si>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</si>
  <si>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</si>
  <si>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</si>
  <si>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</si>
  <si>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</si>
  <si>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</si>
  <si>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</si>
  <si>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</si>
  <si>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</si>
  <si>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</si>
  <si>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</si>
  <si>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</si>
  <si>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</si>
  <si>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</si>
  <si>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</si>
  <si>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</si>
  <si>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</si>
  <si>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</si>
  <si>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</si>
  <si>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</si>
  <si>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</si>
  <si>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</si>
  <si>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</si>
  <si>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</si>
  <si>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</si>
  <si>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</si>
  <si>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</si>
  <si>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</si>
  <si>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</si>
  <si>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</si>
  <si>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</si>
  <si>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</si>
  <si>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</si>
  <si>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</si>
  <si>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</si>
  <si>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</si>
  <si>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</si>
  <si>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</si>
  <si>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</si>
  <si>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</si>
  <si>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</si>
  <si>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</si>
  <si>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</si>
  <si>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</si>
  <si>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</si>
  <si>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</si>
  <si>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</si>
  <si>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</si>
  <si>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</si>
  <si>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</si>
  <si>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</si>
  <si>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</si>
  <si>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</si>
  <si>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</si>
  <si>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</si>
  <si>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</si>
  <si>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</si>
  <si>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</si>
  <si>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</si>
  <si>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</si>
  <si>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</si>
  <si>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</si>
  <si>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</si>
  <si>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</si>
  <si>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</si>
  <si>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</si>
  <si>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</si>
  <si>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</si>
  <si>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</si>
  <si>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</si>
  <si>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</si>
  <si>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</si>
  <si>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</si>
  <si>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</si>
  <si>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</si>
  <si>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</si>
  <si>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</si>
  <si>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</si>
  <si>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</si>
  <si>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</si>
  <si>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</si>
  <si>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</si>
  <si>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</si>
  <si>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</si>
  <si>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</si>
  <si>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</si>
  <si>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</si>
  <si>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</si>
  <si>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</si>
  <si>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</si>
  <si>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</si>
  <si>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</si>
  <si>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</si>
  <si>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</si>
  <si>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</si>
  <si>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</si>
  <si>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</si>
  <si>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</si>
  <si>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</si>
  <si>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</si>
  <si>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</si>
  <si>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</si>
  <si>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</si>
  <si>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</si>
  <si>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</si>
  <si>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</si>
  <si>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</si>
  <si>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</si>
  <si>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</si>
  <si>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</si>
  <si>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</si>
  <si>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</si>
  <si>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</si>
  <si>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</si>
  <si>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</si>
  <si>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</si>
  <si>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</si>
  <si>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</si>
  <si>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</si>
  <si>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</si>
  <si>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</si>
  <si>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</si>
  <si>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</si>
  <si>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</si>
  <si>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</si>
  <si>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</si>
  <si>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</si>
  <si>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</si>
  <si>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</si>
  <si>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</si>
  <si>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</si>
  <si>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</si>
  <si>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</si>
  <si>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</si>
  <si>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</si>
  <si>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</si>
  <si>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</si>
  <si>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</si>
  <si>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</si>
  <si>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</si>
  <si>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</si>
  <si>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</si>
  <si>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</si>
  <si>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</si>
  <si>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</si>
  <si>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</si>
  <si>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</si>
  <si>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</si>
  <si>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</si>
  <si>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</si>
  <si>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</si>
  <si>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</si>
  <si>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</si>
  <si>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</si>
  <si>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</si>
  <si>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</si>
  <si>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</si>
  <si>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</si>
  <si>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</si>
  <si>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</si>
  <si>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</si>
  <si>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</si>
  <si>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</si>
  <si>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</si>
  <si>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</si>
  <si>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</si>
  <si>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</si>
  <si>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</si>
  <si>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</si>
  <si>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</si>
  <si>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</si>
  <si>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</si>
  <si>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</si>
  <si>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</si>
  <si>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</si>
  <si>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</si>
  <si>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</si>
  <si>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</si>
  <si>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</si>
  <si>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</si>
  <si>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</si>
  <si>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</si>
  <si>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</si>
  <si>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</si>
  <si>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</si>
  <si>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</si>
  <si>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</si>
  <si>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</si>
  <si>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</si>
  <si>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</si>
  <si>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</si>
  <si>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</si>
  <si>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</si>
  <si>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</si>
  <si>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</si>
  <si>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</si>
  <si>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</si>
  <si>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</si>
  <si>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</si>
  <si>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</si>
  <si>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</si>
  <si>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</si>
  <si>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</si>
  <si>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</si>
  <si>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</si>
  <si>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</si>
  <si>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</si>
  <si>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</si>
  <si>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</si>
  <si>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</si>
  <si>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</si>
  <si>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</si>
  <si>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</si>
  <si>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</si>
  <si>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</si>
  <si>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</si>
  <si>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</si>
  <si>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</si>
  <si>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</si>
  <si>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</si>
  <si>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</si>
  <si>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</si>
  <si>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</si>
  <si>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</si>
  <si>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</si>
  <si>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</si>
  <si>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</si>
  <si>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</si>
  <si>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</si>
  <si>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</si>
  <si>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</si>
  <si>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</si>
  <si>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</si>
  <si>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</si>
  <si>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</si>
  <si>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</si>
  <si>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</si>
  <si>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</si>
  <si>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</si>
  <si>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</si>
  <si>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</si>
  <si>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</si>
  <si>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</si>
  <si>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</si>
  <si>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</si>
  <si>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</si>
  <si>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</si>
  <si>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</si>
  <si>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</si>
  <si>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</si>
  <si>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</si>
  <si>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</si>
  <si>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</si>
  <si>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</si>
  <si>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</si>
  <si>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</si>
  <si>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</si>
  <si>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</si>
  <si>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</si>
  <si>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</si>
  <si>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</si>
  <si>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</si>
  <si>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</si>
  <si>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</si>
  <si>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</si>
  <si>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</si>
  <si>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</si>
  <si>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</si>
  <si>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</si>
  <si>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</si>
  <si>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</si>
  <si>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</si>
  <si>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</si>
  <si>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</si>
  <si>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</si>
  <si>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</si>
  <si>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</si>
  <si>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</si>
  <si>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</si>
  <si>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</si>
  <si>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</si>
  <si>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</si>
  <si>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</si>
  <si>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</si>
  <si>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</si>
  <si>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</si>
  <si>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</si>
  <si>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</si>
  <si>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</si>
  <si>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</si>
  <si>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</si>
  <si>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</si>
  <si>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</si>
  <si>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</si>
  <si>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</si>
  <si>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</si>
  <si>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</si>
  <si>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</si>
  <si>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</si>
  <si>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</si>
  <si>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</si>
  <si>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</si>
  <si>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</si>
  <si>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</si>
  <si>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</si>
  <si>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</si>
  <si>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</si>
  <si>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</si>
  <si>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</si>
  <si>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</si>
  <si>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</si>
  <si>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</si>
  <si>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</si>
  <si>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</si>
  <si>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</si>
  <si>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</si>
  <si>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</si>
  <si>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</si>
  <si>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</si>
  <si>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</si>
  <si>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</si>
  <si>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</si>
  <si>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</si>
  <si>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</si>
  <si>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</si>
  <si>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</si>
  <si>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</si>
  <si>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</si>
  <si>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</si>
  <si>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</si>
  <si>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</si>
  <si>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</si>
  <si>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</si>
  <si>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</si>
  <si>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</si>
  <si>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</si>
  <si>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</si>
  <si>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</si>
  <si>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</si>
  <si>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</si>
  <si>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</si>
  <si>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</si>
  <si>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</si>
  <si>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</si>
  <si>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</si>
  <si>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</si>
  <si>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</si>
  <si>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</si>
  <si>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</si>
  <si>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</si>
  <si>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</si>
  <si>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</si>
  <si>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</si>
  <si>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</si>
  <si>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</si>
  <si>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</si>
  <si>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</si>
  <si>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</si>
  <si>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</si>
  <si>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</si>
  <si>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</si>
  <si>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</si>
  <si>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</si>
  <si>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</si>
  <si>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</si>
  <si>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</si>
  <si>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</si>
  <si>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</si>
  <si>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</si>
  <si>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</si>
  <si>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</si>
  <si>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</si>
  <si>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</si>
  <si>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</si>
  <si>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</si>
  <si>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</si>
  <si>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</si>
  <si>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</si>
  <si>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</si>
  <si>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</si>
  <si>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</si>
  <si>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</si>
  <si>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</si>
  <si>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</si>
  <si>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</si>
  <si>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</si>
  <si>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</si>
  <si>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</si>
  <si>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</si>
  <si>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</si>
  <si>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</si>
  <si>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</si>
  <si>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</si>
  <si>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</si>
  <si>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</si>
  <si>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</si>
  <si>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</si>
  <si>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</si>
  <si>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</si>
  <si>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</si>
  <si>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</si>
  <si>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</si>
  <si>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</si>
  <si>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</si>
  <si>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</si>
  <si>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</si>
  <si>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</si>
  <si>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</si>
  <si>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</si>
  <si>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</si>
  <si>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</si>
  <si>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</si>
  <si>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</si>
  <si>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</si>
  <si>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</si>
  <si>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</si>
  <si>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</si>
  <si>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</si>
  <si>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</si>
  <si>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</si>
  <si>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</si>
  <si>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</si>
  <si>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</si>
  <si>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</si>
  <si>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</si>
  <si>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</si>
  <si>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</si>
  <si>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</si>
  <si>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</si>
  <si>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</si>
  <si>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</si>
  <si>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</si>
  <si>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</si>
  <si>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</si>
  <si>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</si>
  <si>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</si>
  <si>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</si>
  <si>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</si>
  <si>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</si>
  <si>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</si>
  <si>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</si>
  <si>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</si>
  <si>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</si>
  <si>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</si>
  <si>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</si>
  <si>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</si>
  <si>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</si>
  <si>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</si>
  <si>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</si>
  <si>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</si>
  <si>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</si>
  <si>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</si>
  <si>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</si>
  <si>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</si>
  <si>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</si>
  <si>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</si>
  <si>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</si>
  <si>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</si>
  <si>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</si>
  <si>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</si>
  <si>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</si>
  <si>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</si>
  <si>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</si>
  <si>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</si>
  <si>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</si>
  <si>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</si>
  <si>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</si>
  <si>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</si>
  <si>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</si>
  <si>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</si>
  <si>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</si>
  <si>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</si>
  <si>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</si>
  <si>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</si>
  <si>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</si>
  <si>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</si>
  <si>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</si>
  <si>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</si>
  <si>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</si>
  <si>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</si>
  <si>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</si>
  <si>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</si>
  <si>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</si>
  <si>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</si>
  <si>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</si>
  <si>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</si>
  <si>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</si>
  <si>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</si>
  <si>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</si>
  <si>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</si>
  <si>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</si>
  <si>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</si>
  <si>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</si>
  <si>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</si>
  <si>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</si>
  <si>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</si>
  <si>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</si>
  <si>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</si>
  <si>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</si>
  <si>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</si>
  <si>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</si>
  <si>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</si>
  <si>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</si>
  <si>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</si>
  <si>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</si>
  <si>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</si>
  <si>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</si>
  <si>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</si>
  <si>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</si>
  <si>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</si>
  <si>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</si>
  <si>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</si>
  <si>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</si>
  <si>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</si>
  <si>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</si>
  <si>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</si>
  <si>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</si>
  <si>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</si>
  <si>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</si>
  <si>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</si>
  <si>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</si>
  <si>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</si>
  <si>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</si>
  <si>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</si>
  <si>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</si>
  <si>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</si>
  <si>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</si>
  <si>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</si>
  <si>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</si>
  <si>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</si>
  <si>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</si>
  <si>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</si>
  <si>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</si>
  <si>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</si>
  <si>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</si>
  <si>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</si>
  <si>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</si>
  <si>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</si>
  <si>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</si>
  <si>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</si>
  <si>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</si>
  <si>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</si>
  <si>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</si>
  <si>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</si>
  <si>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</si>
  <si>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</si>
  <si>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</si>
  <si>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</si>
  <si>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</si>
  <si>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</si>
  <si>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</si>
  <si>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</si>
  <si>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</si>
  <si>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</si>
  <si>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</si>
  <si>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</si>
  <si>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</si>
  <si>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</si>
  <si>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</si>
  <si>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</si>
  <si>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</si>
  <si>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</si>
  <si>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</si>
  <si>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</si>
  <si>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</si>
  <si>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</si>
  <si>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</si>
  <si>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</si>
  <si>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</si>
  <si>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</si>
  <si>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</si>
  <si>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</si>
  <si>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</si>
  <si>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</si>
  <si>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</si>
  <si>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</si>
  <si>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</si>
  <si>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</si>
  <si>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</si>
  <si>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</si>
  <si>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</si>
  <si>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</si>
  <si>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</si>
  <si>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</si>
  <si>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</si>
  <si>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</si>
  <si>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</si>
  <si>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</si>
  <si>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</si>
  <si>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</si>
  <si>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</si>
  <si>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</si>
  <si>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</si>
  <si>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</si>
  <si>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</si>
  <si>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</si>
  <si>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</si>
  <si>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</si>
  <si>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</si>
  <si>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</si>
  <si>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</si>
  <si>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</si>
  <si>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</si>
  <si>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</si>
  <si>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</si>
  <si>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</si>
  <si>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</si>
  <si>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</si>
  <si>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</si>
  <si>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</si>
  <si>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</si>
  <si>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</si>
  <si>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</si>
  <si>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</si>
  <si>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</si>
  <si>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</si>
  <si>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</si>
  <si>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</si>
  <si>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</si>
  <si>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</si>
  <si>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</si>
  <si>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</si>
  <si>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</si>
  <si>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</si>
  <si>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</si>
  <si>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</si>
  <si>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</si>
  <si>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</si>
  <si>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</si>
  <si>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</si>
  <si>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</si>
  <si>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</si>
  <si>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</si>
  <si>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</si>
  <si>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</si>
  <si>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</si>
  <si>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</si>
  <si>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</si>
  <si>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</si>
  <si>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</si>
  <si>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</si>
  <si>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</si>
  <si>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</si>
  <si>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</si>
  <si>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</si>
  <si>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</si>
  <si>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</si>
  <si>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</si>
  <si>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</si>
  <si>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</si>
  <si>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</si>
  <si>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</si>
  <si>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</si>
  <si>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</si>
  <si>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</si>
  <si>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</si>
  <si>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</si>
  <si>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</si>
  <si>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</si>
  <si>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</si>
  <si>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</si>
  <si>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</si>
  <si>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</si>
  <si>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</si>
  <si>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</si>
  <si>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</si>
  <si>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</si>
  <si>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</si>
  <si>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</si>
  <si>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</si>
  <si>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</si>
  <si>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</si>
  <si>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</si>
  <si>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</si>
  <si>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</si>
  <si>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</si>
  <si>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</si>
  <si>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</si>
  <si>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</si>
  <si>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</si>
  <si>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</si>
  <si>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</si>
  <si>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</si>
  <si>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</si>
  <si>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</si>
  <si>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</si>
  <si>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</si>
  <si>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</si>
  <si>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</si>
  <si>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</si>
  <si>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</si>
  <si>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</si>
  <si>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</si>
  <si>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</si>
  <si>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</si>
  <si>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</si>
  <si>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</si>
  <si>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</si>
  <si>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</si>
  <si>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</si>
  <si>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</si>
  <si>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</si>
  <si>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</si>
  <si>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</si>
  <si>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</si>
  <si>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</si>
  <si>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</si>
  <si>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</si>
  <si>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</si>
  <si>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</si>
  <si>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</si>
  <si>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</si>
  <si>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</si>
  <si>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</si>
  <si>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</si>
  <si>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</si>
  <si>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</si>
  <si>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</si>
  <si>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</si>
  <si>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</si>
  <si>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</si>
  <si>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</si>
  <si>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</si>
  <si>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</si>
  <si>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</si>
  <si>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</si>
  <si>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</si>
  <si>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</si>
  <si>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</si>
  <si>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</si>
  <si>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</si>
  <si>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</si>
  <si>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</si>
  <si>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</si>
  <si>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</si>
  <si>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</si>
  <si>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</si>
  <si>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</si>
  <si>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</si>
  <si>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</si>
  <si>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</si>
  <si>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</si>
  <si>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</si>
  <si>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</si>
  <si>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</si>
  <si>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</si>
  <si>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</si>
  <si>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</si>
  <si>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</si>
  <si>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</si>
  <si>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</si>
  <si>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</si>
  <si>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</si>
  <si>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</si>
  <si>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</si>
  <si>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</si>
  <si>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</si>
  <si>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</si>
  <si>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</si>
  <si>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</si>
  <si>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</si>
  <si>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</si>
  <si>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</si>
  <si>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</si>
  <si>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</si>
  <si>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</si>
  <si>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</si>
  <si>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</si>
  <si>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</si>
  <si>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</si>
  <si>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</si>
  <si>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</si>
  <si>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</si>
  <si>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</si>
  <si>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</si>
  <si>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</si>
  <si>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</si>
  <si>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</si>
  <si>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</si>
  <si>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</si>
  <si>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</si>
  <si>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</si>
  <si>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</si>
  <si>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</si>
  <si>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</si>
  <si>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</si>
  <si>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</si>
  <si>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</si>
  <si>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</si>
  <si>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</si>
  <si>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</si>
  <si>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</si>
  <si>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</si>
  <si>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</si>
  <si>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</si>
  <si>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</si>
  <si>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</si>
  <si>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</si>
  <si>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</si>
  <si>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</si>
  <si>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</si>
  <si>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</si>
  <si>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</si>
  <si>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</si>
  <si>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</si>
  <si>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</si>
  <si>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</si>
  <si>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</si>
  <si>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</si>
  <si>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</si>
  <si>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</si>
  <si>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</si>
  <si>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</si>
  <si>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</si>
  <si>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</si>
  <si>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</si>
  <si>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</si>
  <si>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</si>
  <si>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</si>
  <si>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</si>
  <si>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</si>
  <si>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</si>
  <si>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</si>
  <si>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</si>
  <si>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</si>
  <si>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</si>
  <si>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</si>
  <si>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</si>
  <si>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</si>
  <si>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</si>
  <si>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</si>
  <si>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</si>
  <si>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</si>
  <si>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</si>
  <si>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</si>
  <si>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</si>
  <si>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</si>
  <si>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</si>
  <si>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</si>
  <si>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</si>
  <si>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</si>
  <si>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</si>
  <si>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</si>
  <si>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</si>
  <si>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</si>
  <si>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</si>
  <si>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</si>
  <si>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</si>
  <si>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</si>
  <si>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</si>
  <si>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</si>
  <si>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</si>
  <si>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</si>
  <si>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</si>
  <si>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</si>
  <si>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</si>
  <si>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</si>
  <si>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</si>
  <si>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</si>
  <si>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</si>
  <si>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</si>
  <si>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</si>
  <si>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</si>
  <si>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</si>
  <si>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</si>
  <si>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</si>
  <si>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</si>
  <si>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</si>
  <si>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</si>
  <si>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</si>
  <si>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</si>
  <si>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</si>
  <si>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</si>
  <si>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</si>
  <si>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</si>
  <si>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</si>
  <si>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</si>
  <si>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</si>
  <si>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</si>
  <si>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</si>
  <si>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</si>
  <si>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</si>
  <si>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</si>
  <si>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</si>
  <si>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</si>
  <si>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</si>
  <si>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</si>
  <si>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</si>
  <si>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</si>
  <si>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</si>
  <si>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</si>
  <si>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</si>
  <si>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</si>
  <si>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</si>
  <si>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</si>
  <si>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</si>
  <si>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</si>
  <si>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</si>
  <si>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</si>
  <si>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</si>
  <si>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</si>
  <si>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</si>
  <si>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</si>
  <si>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</si>
  <si>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</si>
  <si>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</si>
  <si>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</si>
  <si>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</si>
  <si>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</si>
  <si>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</si>
  <si>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</si>
  <si>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</si>
  <si>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</si>
  <si>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</si>
  <si>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</si>
  <si>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</si>
  <si>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</si>
  <si>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</si>
  <si>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</si>
  <si>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</si>
  <si>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</si>
  <si>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</si>
  <si>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</si>
  <si>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</si>
  <si>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</si>
  <si>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</si>
  <si>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</si>
  <si>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</si>
  <si>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</si>
  <si>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</si>
  <si>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</si>
  <si>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</si>
  <si>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</si>
  <si>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</si>
  <si>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</si>
  <si>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</si>
  <si>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</si>
  <si>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</si>
  <si>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</si>
  <si>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</si>
  <si>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</si>
  <si>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</si>
  <si>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</si>
  <si>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</si>
  <si>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</si>
  <si>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</si>
  <si>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</si>
  <si>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</si>
  <si>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</si>
  <si>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</si>
  <si>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</si>
  <si>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</si>
  <si>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</si>
  <si>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</si>
  <si>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</si>
  <si>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</si>
  <si>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</si>
  <si>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</si>
  <si>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</si>
  <si>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</si>
  <si>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</si>
  <si>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</si>
  <si>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</si>
  <si>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</si>
  <si>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</si>
  <si>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</si>
  <si>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</si>
  <si>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</si>
  <si>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</si>
  <si>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</si>
  <si>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</si>
  <si>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</si>
  <si>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</si>
  <si>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</si>
  <si>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</si>
  <si>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</si>
  <si>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</si>
  <si>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</si>
  <si>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</si>
  <si>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</si>
  <si>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</si>
  <si>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</si>
  <si>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</si>
  <si>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</si>
  <si>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</si>
  <si>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</si>
  <si>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</si>
  <si>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</si>
  <si>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</si>
  <si>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</si>
  <si>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</si>
  <si>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</si>
  <si>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</si>
  <si>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</si>
  <si>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</si>
  <si>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</si>
  <si>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</si>
  <si>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</si>
  <si>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</si>
  <si>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</si>
  <si>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</si>
  <si>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</si>
  <si>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</si>
  <si>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</si>
  <si>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</si>
  <si>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</si>
  <si>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</si>
  <si>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</si>
  <si>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</si>
  <si>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</si>
  <si>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</si>
  <si>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</si>
  <si>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</si>
  <si>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</si>
  <si>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</si>
  <si>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</si>
  <si>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</si>
  <si>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</si>
  <si>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</si>
  <si>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</si>
  <si>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</si>
  <si>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</si>
  <si>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</si>
  <si>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</si>
  <si>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</si>
  <si>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</si>
  <si>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</si>
  <si>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</si>
  <si>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</si>
  <si>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</si>
  <si>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</si>
  <si>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</si>
  <si>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</si>
  <si>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</si>
  <si>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</si>
  <si>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</si>
  <si>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</si>
  <si>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</si>
  <si>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</si>
  <si>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</si>
  <si>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</si>
  <si>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</si>
  <si>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</si>
  <si>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</si>
  <si>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</si>
  <si>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</si>
  <si>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</si>
  <si>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</si>
  <si>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</si>
  <si>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</si>
  <si>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</si>
  <si>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</si>
  <si>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</si>
  <si>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</si>
  <si>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</si>
  <si>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</si>
  <si>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</si>
  <si>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</si>
  <si>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</si>
  <si>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</si>
  <si>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</si>
  <si>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</si>
  <si>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</si>
  <si>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</si>
  <si>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</si>
  <si>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</si>
  <si>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</si>
  <si>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</si>
  <si>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</si>
  <si>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</si>
  <si>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</si>
  <si>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</si>
  <si>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</si>
  <si>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</si>
  <si>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</si>
  <si>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</si>
  <si>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</si>
  <si>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</si>
  <si>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</si>
  <si>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</si>
  <si>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</si>
  <si>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</si>
  <si>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</si>
  <si>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</si>
  <si>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</si>
  <si>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</si>
  <si>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</si>
  <si>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</si>
  <si>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</si>
  <si>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</si>
  <si>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</si>
  <si>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</si>
  <si>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</si>
  <si>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</si>
  <si>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</si>
  <si>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</si>
  <si>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</si>
  <si>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</si>
  <si>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</si>
  <si>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</si>
  <si>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</si>
  <si>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</si>
  <si>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</si>
  <si>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</si>
  <si>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</si>
  <si>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</si>
  <si>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</si>
  <si>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</si>
  <si>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</si>
  <si>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</si>
  <si>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</si>
  <si>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</si>
  <si>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</si>
  <si>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</si>
  <si>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</si>
  <si>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</si>
  <si>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</si>
  <si>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</si>
  <si>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</si>
  <si>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</si>
  <si>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</si>
  <si>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</si>
  <si>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</si>
  <si>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</si>
  <si>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</si>
  <si>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</si>
  <si>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</si>
  <si>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</si>
  <si>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</si>
  <si>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</si>
  <si>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</si>
  <si>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</si>
  <si>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</si>
  <si>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</si>
  <si>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</si>
  <si>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</si>
  <si>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</si>
  <si>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</si>
  <si>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</si>
  <si>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</si>
  <si>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</si>
  <si>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</si>
  <si>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</si>
  <si>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</si>
  <si>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</si>
  <si>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</si>
  <si>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</si>
  <si>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</si>
  <si>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</si>
  <si>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</si>
  <si>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</si>
  <si>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</si>
  <si>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</si>
  <si>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</si>
  <si>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</si>
  <si>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</si>
  <si>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</si>
  <si>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</si>
  <si>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</si>
  <si>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</si>
  <si>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</si>
  <si>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</si>
  <si>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</si>
  <si>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</si>
  <si>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</si>
  <si>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</si>
  <si>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</si>
  <si>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</si>
  <si>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</si>
  <si>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</si>
  <si>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</si>
  <si>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</si>
  <si>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</si>
  <si>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</si>
  <si>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</si>
  <si>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</si>
  <si>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</si>
  <si>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</si>
  <si>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</si>
  <si>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</si>
  <si>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</si>
  <si>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</si>
  <si>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</si>
  <si>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</si>
  <si>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</si>
  <si>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</si>
  <si>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</si>
  <si>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</si>
  <si>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</si>
  <si>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</si>
  <si>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</si>
  <si>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</si>
  <si>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</si>
  <si>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</si>
  <si>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</si>
  <si>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</si>
  <si>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</si>
  <si>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</si>
  <si>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</si>
  <si>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</si>
  <si>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</si>
  <si>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</si>
  <si>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</si>
  <si>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</si>
  <si>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</si>
  <si>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</si>
  <si>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</si>
  <si>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</si>
  <si>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</si>
  <si>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</si>
  <si>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</si>
  <si>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</si>
  <si>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</si>
  <si>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</si>
  <si>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</si>
  <si>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</si>
  <si>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</si>
  <si>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</si>
  <si>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</si>
  <si>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</si>
  <si>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</si>
  <si>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</si>
  <si>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</si>
  <si>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</si>
  <si>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</si>
  <si>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</si>
  <si>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</si>
  <si>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</si>
  <si>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</si>
  <si>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</si>
  <si>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</si>
  <si>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</si>
  <si>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</si>
  <si>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</si>
  <si>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</si>
  <si>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</si>
  <si>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</si>
  <si>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</si>
  <si>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</si>
  <si>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</si>
  <si>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</si>
  <si>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</si>
  <si>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</si>
  <si>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</si>
  <si>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</si>
  <si>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</si>
  <si>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</si>
  <si>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</si>
  <si>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</si>
  <si>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</si>
  <si>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</si>
  <si>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</si>
  <si>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</si>
  <si>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</si>
  <si>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</si>
  <si>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</si>
  <si>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</si>
  <si>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</si>
  <si>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</si>
  <si>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</si>
  <si>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</si>
  <si>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</si>
  <si>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</si>
  <si>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</si>
  <si>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</si>
  <si>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</si>
  <si>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</si>
  <si>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</si>
  <si>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</si>
  <si>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</si>
  <si>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</si>
  <si>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</si>
  <si>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</si>
  <si>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</si>
  <si>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</si>
  <si>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</si>
  <si>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</si>
  <si>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</si>
  <si>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</si>
  <si>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</si>
  <si>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</si>
  <si>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</si>
  <si>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</si>
  <si>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</si>
  <si>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</si>
  <si>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</si>
  <si>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</si>
  <si>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</si>
  <si>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</si>
  <si>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</si>
  <si>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</si>
  <si>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</si>
  <si>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</si>
  <si>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</si>
  <si>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</si>
  <si>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</si>
  <si>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</si>
  <si>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</si>
  <si>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</si>
  <si>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</si>
  <si>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</si>
  <si>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</si>
  <si>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</si>
  <si>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</si>
  <si>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</si>
  <si>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</si>
  <si>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</si>
  <si>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</si>
  <si>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</si>
  <si>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</si>
  <si>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</si>
  <si>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</si>
  <si>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</si>
  <si>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</si>
  <si>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</si>
  <si>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</si>
  <si>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</si>
  <si>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</si>
  <si>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</si>
  <si>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</si>
  <si>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</si>
  <si>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</si>
  <si>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</si>
  <si>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</si>
  <si>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</si>
  <si>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</si>
  <si>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</si>
  <si>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</si>
  <si>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</si>
  <si>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</si>
  <si>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</si>
  <si>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</si>
  <si>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</si>
  <si>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</si>
  <si>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</si>
  <si>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</si>
  <si>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</si>
  <si>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</si>
  <si>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</si>
  <si>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</si>
  <si>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</si>
  <si>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</si>
  <si>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</si>
  <si>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</si>
  <si>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</si>
  <si>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</si>
  <si>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</si>
  <si>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</si>
  <si>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</si>
  <si>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</si>
  <si>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</si>
  <si>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</si>
  <si>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</si>
  <si>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</si>
  <si>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</si>
  <si>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</si>
  <si>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</si>
  <si>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</si>
  <si>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</si>
  <si>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</si>
  <si>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</si>
  <si>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</si>
  <si>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</si>
  <si>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</si>
  <si>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</si>
  <si>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</si>
  <si>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</si>
  <si>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</si>
  <si>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</si>
  <si>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</si>
  <si>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</si>
  <si>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</si>
  <si>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</si>
  <si>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</si>
  <si>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</si>
  <si>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</si>
  <si>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</si>
  <si>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</si>
  <si>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</si>
  <si>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</si>
  <si>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</si>
  <si>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</si>
  <si>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</si>
  <si>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</si>
  <si>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</si>
  <si>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</si>
  <si>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</si>
  <si>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</si>
  <si>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</si>
  <si>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</si>
  <si>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</si>
  <si>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</si>
  <si>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</si>
  <si>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</si>
  <si>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</si>
  <si>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</si>
  <si>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</si>
  <si>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</si>
  <si>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</si>
  <si>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</si>
  <si>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</si>
  <si>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</si>
  <si>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</si>
  <si>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</si>
  <si>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</si>
  <si>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</si>
  <si>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</si>
  <si>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</si>
  <si>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</si>
  <si>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</si>
  <si>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</si>
  <si>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</si>
  <si>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</si>
  <si>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</si>
  <si>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</si>
  <si>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</si>
  <si>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</si>
  <si>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</si>
  <si>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</si>
  <si>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</si>
  <si>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</si>
  <si>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</si>
  <si>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</si>
  <si>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</si>
  <si>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</si>
  <si>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</si>
  <si>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</si>
  <si>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</si>
  <si>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</si>
  <si>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</si>
  <si>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</si>
  <si>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</si>
  <si>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</si>
  <si>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</si>
  <si>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</si>
  <si>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</si>
  <si>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</si>
  <si>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</si>
  <si>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</si>
  <si>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</si>
  <si>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</si>
  <si>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</si>
  <si>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</si>
  <si>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</si>
  <si>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</si>
  <si>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</si>
  <si>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</si>
  <si>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</si>
  <si>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</si>
  <si>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</si>
  <si>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</si>
  <si>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</si>
  <si>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</si>
  <si>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</si>
  <si>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</si>
  <si>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</si>
  <si>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</si>
  <si>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</si>
  <si>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</si>
  <si>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</si>
  <si>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</si>
  <si>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</si>
  <si>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</si>
  <si>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</si>
  <si>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</si>
  <si>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</si>
  <si>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</si>
  <si>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</si>
  <si>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</si>
  <si>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</si>
  <si>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</si>
  <si>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</si>
  <si>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</si>
  <si>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</si>
  <si>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</si>
  <si>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</si>
  <si>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</si>
  <si>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</si>
  <si>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</si>
  <si>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</si>
  <si>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</si>
  <si>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</si>
  <si>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</si>
  <si>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</si>
  <si>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</si>
  <si>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</si>
  <si>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</si>
  <si>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</si>
  <si>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</si>
  <si>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</si>
  <si>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</si>
  <si>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</si>
  <si>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</si>
  <si>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</si>
  <si>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</si>
  <si>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</si>
  <si>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</si>
  <si>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</si>
  <si>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</si>
  <si>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</si>
  <si>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</si>
  <si>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</si>
  <si>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</si>
  <si>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</si>
  <si>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</si>
  <si>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</si>
  <si>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</si>
  <si>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</si>
  <si>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</si>
  <si>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</si>
  <si>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</si>
  <si>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</si>
  <si>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</si>
  <si>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</si>
  <si>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</si>
  <si>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</si>
  <si>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</si>
  <si>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</si>
  <si>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</si>
  <si>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</si>
  <si>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</si>
  <si>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</si>
  <si>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</si>
  <si>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</si>
  <si>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</si>
  <si>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</si>
  <si>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</si>
  <si>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</si>
  <si>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</si>
  <si>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</si>
  <si>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</si>
  <si>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</si>
  <si>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</si>
  <si>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</si>
  <si>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</si>
  <si>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</si>
  <si>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</si>
  <si>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</si>
  <si>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</si>
  <si>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</si>
  <si>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</si>
  <si>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</si>
  <si>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</si>
  <si>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</si>
  <si>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</si>
  <si>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</si>
  <si>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</si>
  <si>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</si>
  <si>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</si>
  <si>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</si>
  <si>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</si>
  <si>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</si>
  <si>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</si>
  <si>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</si>
  <si>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</si>
  <si>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</si>
  <si>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</si>
  <si>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</si>
  <si>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</si>
  <si>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</si>
  <si>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</si>
  <si>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</si>
  <si>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</si>
  <si>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</si>
  <si>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</si>
  <si>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</si>
  <si>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</si>
  <si>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</si>
  <si>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</si>
  <si>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</si>
  <si>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</si>
  <si>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</si>
  <si>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</si>
  <si>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</si>
  <si>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</si>
  <si>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</si>
  <si>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</si>
  <si>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</si>
  <si>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</si>
  <si>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</si>
  <si>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</si>
  <si>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</si>
  <si>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</si>
  <si>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</si>
  <si>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</si>
  <si>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</si>
  <si>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</si>
  <si>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</si>
  <si>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</si>
  <si>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</si>
  <si>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</si>
  <si>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</si>
  <si>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</si>
  <si>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</si>
  <si>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</si>
  <si>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</si>
  <si>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</si>
  <si>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</si>
  <si>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</si>
  <si>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</si>
  <si>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</si>
  <si>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</si>
  <si>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</si>
  <si>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</si>
  <si>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</si>
  <si>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</si>
  <si>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</si>
  <si>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</si>
  <si>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</si>
  <si>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</si>
  <si>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</si>
  <si>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</si>
  <si>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</si>
  <si>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</si>
  <si>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</si>
  <si>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</si>
  <si>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</si>
  <si>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</si>
  <si>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</si>
  <si>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</si>
  <si>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</si>
  <si>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</si>
  <si>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</si>
  <si>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</si>
  <si>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</si>
  <si>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</si>
  <si>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</si>
  <si>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</si>
  <si>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</si>
  <si>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</si>
  <si>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</si>
  <si>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</si>
  <si>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</si>
  <si>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</si>
  <si>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</si>
  <si>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</si>
  <si>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</si>
  <si>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</si>
  <si>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</si>
  <si>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</si>
  <si>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</si>
  <si>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</si>
  <si>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</si>
  <si>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</si>
  <si>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</si>
  <si>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</si>
  <si>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</si>
  <si>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</si>
  <si>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</si>
  <si>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</si>
  <si>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</si>
  <si>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</si>
  <si>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</si>
  <si>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</si>
  <si>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</si>
  <si>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</si>
  <si>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</si>
  <si>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</si>
  <si>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</si>
  <si>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</si>
  <si>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</si>
  <si>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</si>
  <si>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</si>
  <si>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</si>
  <si>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</si>
  <si>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</si>
  <si>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</si>
  <si>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</si>
  <si>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</si>
  <si>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</si>
  <si>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</si>
  <si>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</si>
  <si>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</si>
  <si>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</si>
  <si>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</si>
  <si>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</si>
  <si>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</si>
  <si>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</si>
  <si>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</si>
  <si>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</si>
  <si>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</si>
  <si>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</si>
  <si>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</si>
  <si>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</si>
  <si>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</si>
  <si>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</si>
  <si>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</si>
  <si>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</si>
  <si>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</si>
  <si>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</si>
  <si>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</si>
  <si>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</si>
  <si>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</si>
  <si>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</si>
  <si>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</si>
  <si>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</si>
  <si>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</si>
  <si>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</si>
  <si>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</si>
  <si>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</si>
  <si>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</si>
  <si>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</si>
  <si>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</si>
  <si>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</si>
  <si>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</si>
  <si>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</si>
  <si>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</si>
  <si>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</si>
  <si>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</si>
  <si>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</si>
  <si>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</si>
  <si>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</si>
  <si>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</si>
  <si>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</si>
  <si>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</si>
  <si>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</si>
  <si>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</si>
  <si>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</si>
  <si>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</si>
  <si>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</si>
  <si>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</si>
  <si>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</si>
  <si>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</si>
  <si>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</si>
  <si>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</si>
  <si>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</si>
  <si>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</si>
  <si>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</si>
  <si>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</si>
  <si>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</si>
  <si>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</si>
  <si>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</si>
  <si>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</si>
  <si>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</si>
  <si>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</si>
  <si>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</si>
  <si>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</si>
  <si>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</si>
  <si>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</si>
  <si>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</si>
  <si>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</si>
  <si>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</si>
  <si>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</si>
  <si>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</si>
  <si>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</si>
  <si>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</si>
  <si>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</si>
  <si>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</si>
  <si>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</si>
  <si>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</si>
  <si>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</si>
  <si>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</si>
  <si>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</si>
  <si>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</si>
  <si>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</si>
  <si>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</si>
  <si>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</si>
  <si>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</si>
  <si>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</si>
  <si>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</si>
  <si>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</si>
  <si>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</si>
  <si>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</si>
  <si>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</si>
  <si>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</si>
  <si>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</si>
  <si>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</si>
  <si>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</si>
  <si>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</si>
  <si>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</si>
  <si>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</si>
  <si>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</si>
  <si>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</si>
  <si>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</si>
  <si>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</si>
  <si>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</si>
  <si>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</si>
  <si>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</si>
  <si>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</si>
  <si>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</si>
  <si>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</si>
  <si>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</si>
  <si>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</si>
  <si>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</si>
  <si>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</si>
  <si>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</si>
  <si>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</si>
  <si>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</si>
  <si>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</si>
  <si>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</si>
  <si>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</si>
  <si>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</si>
  <si>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</si>
  <si>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</si>
  <si>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</si>
  <si>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</si>
  <si>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</si>
  <si>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</si>
  <si>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</si>
  <si>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</si>
  <si>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</si>
  <si>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</si>
  <si>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</si>
  <si>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</si>
  <si>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</si>
  <si>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</si>
  <si>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</si>
  <si>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</si>
  <si>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</si>
  <si>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</si>
  <si>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</si>
  <si>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</si>
  <si>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</si>
  <si>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</si>
  <si>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</si>
  <si>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</si>
  <si>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</si>
  <si>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</si>
  <si>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</si>
  <si>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</si>
  <si>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</si>
  <si>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</si>
  <si>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</si>
  <si>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</si>
  <si>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</si>
  <si>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</si>
  <si>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</si>
  <si>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</si>
  <si>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</si>
  <si>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</si>
  <si>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</si>
  <si>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</si>
  <si>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</si>
  <si>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</si>
  <si>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</si>
  <si>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</si>
  <si>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</si>
  <si>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</si>
  <si>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</si>
  <si>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</si>
  <si>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</si>
  <si>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</si>
  <si>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</si>
  <si>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</si>
  <si>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</si>
  <si>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</si>
  <si>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</si>
  <si>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</si>
  <si>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</si>
  <si>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</si>
  <si>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</si>
  <si>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</si>
  <si>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</si>
  <si>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</si>
  <si>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</si>
  <si>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</si>
  <si>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</si>
  <si>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</si>
  <si>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</si>
  <si>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</si>
  <si>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</si>
  <si>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</si>
  <si>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</si>
  <si>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</si>
  <si>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</si>
  <si>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</si>
  <si>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</si>
  <si>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</si>
  <si>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</si>
  <si>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</si>
  <si>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</si>
  <si>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</si>
  <si>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</si>
  <si>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</si>
  <si>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</si>
  <si>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</si>
  <si>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</si>
  <si>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</si>
  <si>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</si>
  <si>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</si>
  <si>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</si>
  <si>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</si>
  <si>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</si>
  <si>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</si>
  <si>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</si>
  <si>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</si>
  <si>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</si>
  <si>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</si>
  <si>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</si>
  <si>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</si>
  <si>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</si>
  <si>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</si>
  <si>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</si>
  <si>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</si>
  <si>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</si>
  <si>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</si>
  <si>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</si>
  <si>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</si>
  <si>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</si>
  <si>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</si>
  <si>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</si>
  <si>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</si>
  <si>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</si>
  <si>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</si>
  <si>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</si>
  <si>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</si>
  <si>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</si>
  <si>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</si>
  <si>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</si>
  <si>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</si>
  <si>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</si>
  <si>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</si>
  <si>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</si>
  <si>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</si>
  <si>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</si>
  <si>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</si>
  <si>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</si>
  <si>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</si>
  <si>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</si>
  <si>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</si>
  <si>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</si>
  <si>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</si>
  <si>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</si>
  <si>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</si>
  <si>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</si>
  <si>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</si>
  <si>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</si>
  <si>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</si>
  <si>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</si>
  <si>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</si>
  <si>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</si>
  <si>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</si>
  <si>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</si>
  <si>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</si>
  <si>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</si>
  <si>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</si>
  <si>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</si>
  <si>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</si>
  <si>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</si>
  <si>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</si>
  <si>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</si>
  <si>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</si>
  <si>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</si>
  <si>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</si>
  <si>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</si>
  <si>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</si>
  <si>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</si>
  <si>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</si>
  <si>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</si>
  <si>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</si>
  <si>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</si>
  <si>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</si>
  <si>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</si>
  <si>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</si>
  <si>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</si>
  <si>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</si>
  <si>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</si>
  <si>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</si>
  <si>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</si>
  <si>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</si>
  <si>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</si>
  <si>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</si>
  <si>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</si>
  <si>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</si>
  <si>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</si>
  <si>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</si>
  <si>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</si>
  <si>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</si>
  <si>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</si>
  <si>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</si>
  <si>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</si>
  <si>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</si>
  <si>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</si>
  <si>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</si>
  <si>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</si>
  <si>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</si>
  <si>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</si>
  <si>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</si>
  <si>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</si>
  <si>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</si>
  <si>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</si>
  <si>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</si>
  <si>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</si>
  <si>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</si>
  <si>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</si>
  <si>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</si>
  <si>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</si>
  <si>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</si>
  <si>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</si>
  <si>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</si>
  <si>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</si>
  <si>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</si>
  <si>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</si>
  <si>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</si>
  <si>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</si>
  <si>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</si>
  <si>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</si>
  <si>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</si>
  <si>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</si>
  <si>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</si>
  <si>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</si>
  <si>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</si>
  <si>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</si>
  <si>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</si>
  <si>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</si>
  <si>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</si>
  <si>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</si>
  <si>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</si>
  <si>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</si>
  <si>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</si>
  <si>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</si>
  <si>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</si>
  <si>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</si>
  <si>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</si>
  <si>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</si>
  <si>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</si>
  <si>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</si>
  <si>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</si>
  <si>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</si>
  <si>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</si>
  <si>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</si>
  <si>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</si>
  <si>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</si>
  <si>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</si>
  <si>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</si>
  <si>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</si>
  <si>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</si>
  <si>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</si>
  <si>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</si>
  <si>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</si>
  <si>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</si>
  <si>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</si>
  <si>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</si>
  <si>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</si>
  <si>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</si>
  <si>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</si>
  <si>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</si>
  <si>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</si>
  <si>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</si>
  <si>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</si>
  <si>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</si>
  <si>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</si>
  <si>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</si>
  <si>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</si>
  <si>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</si>
  <si>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</si>
  <si>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</si>
  <si>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</si>
  <si>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</si>
  <si>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</si>
  <si>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</si>
  <si>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</si>
  <si>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</si>
  <si>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</si>
  <si>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</si>
  <si>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</si>
  <si>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</si>
  <si>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</si>
  <si>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</si>
  <si>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</si>
  <si>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</si>
  <si>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</si>
  <si>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</si>
  <si>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</si>
  <si>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</si>
  <si>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</si>
  <si>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</si>
  <si>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</si>
  <si>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</si>
  <si>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</si>
  <si>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</si>
  <si>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</si>
  <si>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</si>
  <si>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</si>
  <si>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</si>
  <si>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</si>
  <si>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</si>
  <si>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</si>
  <si>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</si>
  <si>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</si>
  <si>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</si>
  <si>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</si>
  <si>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</si>
  <si>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</si>
  <si>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</si>
  <si>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</si>
  <si>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</si>
  <si>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</si>
  <si>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</si>
  <si>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</si>
  <si>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</si>
  <si>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</si>
  <si>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</si>
  <si>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</si>
  <si>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</si>
  <si>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</si>
  <si>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</si>
  <si>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</si>
  <si>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</si>
  <si>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</si>
  <si>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</si>
  <si>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</si>
  <si>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</si>
  <si>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</si>
  <si>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</si>
  <si>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</si>
  <si>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</si>
  <si>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</si>
  <si>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</si>
  <si>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</si>
  <si>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</si>
  <si>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</si>
  <si>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</si>
  <si>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</si>
  <si>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</si>
  <si>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</si>
  <si>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</si>
  <si>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</si>
  <si>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</si>
  <si>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</si>
  <si>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</si>
  <si>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</si>
  <si>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</si>
  <si>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</si>
  <si>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</si>
  <si>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</si>
  <si>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</si>
  <si>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</si>
  <si>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</si>
  <si>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</si>
  <si>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</si>
  <si>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</si>
  <si>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</si>
  <si>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</si>
  <si>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</si>
  <si>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</si>
  <si>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</si>
  <si>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</si>
  <si>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</si>
  <si>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</si>
  <si>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</si>
  <si>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</si>
  <si>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</si>
  <si>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</si>
  <si>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</si>
  <si>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</si>
  <si>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</si>
  <si>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</si>
  <si>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</si>
  <si>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</si>
  <si>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</si>
  <si>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</si>
  <si>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</si>
  <si>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</si>
  <si>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</si>
  <si>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</si>
  <si>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</si>
  <si>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</si>
  <si>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</si>
  <si>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</si>
  <si>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</si>
  <si>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</si>
  <si>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</si>
  <si>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</si>
  <si>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</si>
  <si>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</si>
  <si>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</si>
  <si>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</si>
  <si>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</si>
  <si>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</si>
  <si>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</si>
  <si>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</si>
  <si>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</si>
  <si>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</si>
  <si>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</si>
  <si>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</si>
  <si>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</si>
  <si>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</si>
  <si>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</si>
  <si>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</si>
  <si>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</si>
  <si>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</si>
  <si>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</si>
  <si>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</si>
  <si>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</si>
  <si>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</si>
  <si>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</si>
  <si>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</si>
  <si>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</si>
  <si>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</si>
  <si>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</si>
  <si>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</si>
  <si>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</si>
  <si>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</si>
  <si>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</si>
  <si>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</si>
  <si>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</si>
  <si>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</si>
  <si>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</si>
  <si>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</si>
  <si>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</si>
  <si>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</si>
  <si>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</si>
  <si>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</si>
  <si>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</si>
  <si>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</si>
  <si>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</si>
  <si>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</si>
  <si>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</si>
  <si>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</si>
  <si>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</si>
  <si>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</si>
  <si>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</si>
  <si>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</si>
  <si>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</si>
  <si>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</si>
  <si>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</si>
  <si>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</si>
  <si>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</si>
  <si>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</si>
  <si>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</si>
  <si>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</si>
  <si>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</si>
  <si>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</si>
  <si>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</si>
  <si>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</si>
  <si>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</si>
  <si>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</si>
  <si>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</si>
  <si>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</si>
  <si>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</si>
  <si>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</si>
  <si>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</si>
  <si>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</si>
  <si>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</si>
  <si>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</si>
  <si>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</si>
  <si>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</si>
  <si>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</si>
  <si>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</si>
  <si>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</si>
  <si>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</si>
  <si>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</si>
  <si>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</si>
  <si>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</si>
  <si>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</si>
  <si>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</si>
  <si>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</si>
  <si>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</si>
  <si>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</si>
  <si>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</si>
  <si>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</si>
  <si>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</si>
  <si>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</si>
  <si>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</si>
  <si>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</si>
  <si>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</si>
  <si>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</si>
  <si>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</si>
  <si>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</si>
  <si>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</si>
  <si>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</si>
  <si>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</si>
  <si>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</si>
  <si>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</si>
  <si>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</si>
  <si>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</si>
  <si>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</si>
  <si>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</si>
  <si>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</si>
  <si>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</si>
  <si>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</si>
  <si>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</si>
  <si>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</si>
  <si>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</si>
  <si>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</si>
  <si>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</si>
  <si>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</si>
  <si>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</si>
  <si>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</si>
  <si>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</si>
  <si>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</si>
  <si>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</si>
  <si>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</si>
  <si>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</si>
  <si>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</si>
  <si>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</si>
  <si>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</si>
  <si>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</si>
  <si>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</si>
  <si>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</si>
  <si>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</si>
  <si>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</si>
  <si>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</si>
  <si>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</si>
  <si>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</si>
  <si>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</si>
  <si>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</si>
  <si>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</si>
  <si>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</si>
  <si>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</si>
  <si>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</si>
  <si>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</si>
  <si>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</si>
  <si>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</si>
  <si>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</si>
  <si>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</si>
  <si>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</si>
  <si>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</si>
  <si>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</si>
  <si>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</si>
  <si>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</si>
  <si>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</si>
  <si>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</si>
  <si>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</si>
  <si>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</si>
  <si>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</si>
  <si>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</si>
  <si>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</si>
  <si>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</si>
  <si>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</si>
  <si>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</si>
  <si>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</si>
  <si>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</si>
  <si>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</si>
  <si>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</si>
  <si>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</si>
  <si>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</si>
  <si>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</si>
  <si>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</si>
  <si>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</si>
  <si>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</si>
  <si>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</si>
  <si>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</si>
  <si>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</si>
  <si>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</si>
  <si>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</si>
  <si>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</si>
  <si>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</si>
  <si>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</si>
  <si>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</si>
  <si>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</si>
  <si>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</si>
  <si>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</si>
  <si>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</si>
  <si>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</si>
  <si>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</si>
  <si>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</si>
  <si>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</si>
  <si>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</si>
  <si>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</si>
  <si>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</si>
  <si>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</si>
  <si>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</si>
  <si>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</si>
  <si>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</si>
  <si>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</si>
  <si>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</si>
  <si>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</si>
  <si>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</si>
  <si>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</si>
  <si>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</si>
  <si>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</si>
  <si>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</si>
  <si>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</si>
  <si>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</si>
  <si>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</si>
  <si>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</si>
  <si>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</si>
  <si>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</si>
  <si>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</si>
  <si>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</si>
  <si>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</si>
  <si>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</si>
  <si>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</si>
  <si>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</si>
  <si>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</si>
  <si>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</si>
  <si>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</si>
  <si>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</si>
  <si>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</si>
  <si>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</si>
  <si>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</si>
  <si>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</si>
  <si>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</si>
  <si>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</si>
  <si>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</si>
  <si>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</si>
  <si>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</si>
  <si>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</si>
  <si>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</si>
  <si>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</si>
  <si>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</si>
  <si>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</si>
  <si>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</si>
  <si>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</si>
  <si>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</si>
  <si>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</si>
  <si>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</si>
  <si>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</si>
  <si>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</si>
  <si>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</si>
  <si>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</si>
  <si>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</si>
  <si>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</si>
  <si>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</si>
  <si>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</si>
  <si>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</si>
  <si>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</si>
  <si>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</si>
  <si>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</si>
  <si>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</si>
  <si>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</si>
  <si>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</si>
  <si>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</si>
  <si>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</si>
  <si>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</si>
  <si>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</si>
  <si>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</si>
  <si>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</si>
  <si>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</si>
  <si>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</si>
  <si>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</si>
  <si>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</si>
  <si>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</si>
  <si>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</si>
  <si>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</si>
  <si>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</si>
  <si>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</si>
  <si>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</si>
  <si>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</si>
  <si>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</si>
  <si>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</si>
  <si>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</si>
  <si>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</si>
  <si>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</si>
  <si>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</si>
  <si>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</si>
  <si>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</si>
  <si>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</si>
  <si>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</si>
  <si>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</si>
  <si>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</si>
  <si>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</si>
  <si>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</si>
  <si>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</si>
  <si>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</si>
  <si>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</si>
  <si>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</si>
  <si>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</si>
  <si>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</si>
  <si>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</si>
  <si>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</si>
  <si>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</si>
  <si>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</si>
  <si>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</si>
  <si>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</si>
  <si>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</si>
  <si>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</si>
  <si>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</si>
  <si>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</si>
  <si>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</si>
  <si>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</si>
  <si>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</si>
  <si>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</si>
  <si>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</si>
  <si>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</si>
  <si>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</si>
  <si>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</si>
  <si>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</si>
  <si>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</si>
  <si>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</si>
  <si>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</si>
  <si>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</si>
  <si>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</si>
  <si>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</si>
  <si>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</si>
  <si>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</si>
  <si>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</si>
  <si>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</si>
  <si>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</si>
  <si>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</si>
  <si>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</si>
  <si>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</si>
  <si>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</si>
  <si>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</si>
  <si>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</si>
  <si>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</si>
  <si>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</si>
  <si>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</si>
  <si>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</si>
  <si>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</si>
  <si>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</si>
  <si>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</si>
  <si>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</si>
  <si>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</si>
  <si>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</si>
  <si>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</si>
  <si>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</si>
  <si>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</si>
  <si>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</si>
  <si>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</si>
  <si>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</si>
  <si>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</si>
  <si>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</si>
  <si>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</si>
  <si>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</si>
  <si>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</si>
  <si>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</si>
  <si>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</si>
  <si>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</si>
  <si>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</si>
  <si>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</si>
  <si>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</si>
  <si>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</si>
  <si>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</si>
  <si>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</si>
  <si>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</si>
  <si>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</si>
  <si>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</si>
  <si>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</si>
  <si>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</si>
  <si>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</si>
  <si>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</si>
  <si>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</si>
  <si>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</si>
  <si>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</si>
  <si>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</si>
  <si>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</si>
  <si>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</si>
  <si>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</si>
  <si>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</si>
  <si>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</si>
  <si>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</si>
  <si>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</si>
  <si>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</si>
  <si>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</si>
  <si>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</si>
  <si>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</si>
  <si>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</si>
  <si>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</si>
  <si>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</si>
  <si>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</si>
  <si>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</si>
  <si>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</si>
  <si>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</si>
  <si>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</si>
  <si>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</si>
  <si>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</si>
  <si>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</si>
  <si>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</si>
  <si>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</si>
  <si>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</si>
  <si>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</si>
  <si>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</si>
  <si>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</si>
  <si>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</si>
  <si>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</si>
  <si>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</si>
  <si>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</si>
  <si>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</si>
  <si>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</si>
  <si>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</si>
  <si>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</si>
  <si>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</si>
  <si>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</si>
  <si>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</si>
  <si>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</si>
  <si>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</si>
  <si>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</si>
  <si>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</si>
  <si>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</si>
  <si>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</si>
  <si>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</si>
  <si>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</si>
  <si>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</si>
  <si>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</si>
  <si>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</si>
  <si>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</si>
  <si>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</si>
  <si>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</si>
  <si>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</si>
  <si>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</si>
  <si>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</si>
  <si>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</si>
  <si>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</si>
  <si>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</si>
  <si>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</si>
  <si>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</si>
  <si>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</si>
  <si>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</si>
  <si>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</si>
  <si>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</si>
  <si>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</si>
  <si>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</si>
  <si>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</si>
  <si>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</si>
  <si>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</si>
  <si>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</si>
  <si>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</si>
  <si>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</si>
  <si>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</si>
  <si>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</si>
  <si>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</si>
  <si>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</si>
  <si>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</si>
  <si>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</si>
  <si>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</si>
  <si>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</si>
  <si>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</si>
  <si>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</si>
  <si>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</si>
  <si>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</si>
  <si>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</si>
  <si>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</si>
  <si>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</si>
  <si>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</si>
  <si>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</si>
  <si>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</si>
  <si>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</si>
  <si>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</si>
  <si>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</si>
  <si>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</si>
  <si>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</si>
  <si>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</si>
  <si>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</si>
  <si>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</si>
  <si>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</si>
  <si>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</si>
  <si>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</si>
  <si>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</si>
  <si>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</si>
  <si>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</si>
  <si>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</si>
  <si>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</si>
  <si>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</si>
  <si>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</si>
  <si>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</si>
  <si>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</si>
  <si>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</si>
  <si>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</si>
  <si>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</si>
  <si>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</si>
  <si>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</si>
  <si>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</si>
  <si>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</si>
  <si>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</si>
  <si>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</si>
  <si>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</si>
  <si>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</si>
  <si>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</si>
  <si>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</si>
  <si>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</si>
  <si>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</si>
  <si>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</si>
  <si>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</si>
  <si>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</si>
  <si>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</si>
  <si>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</si>
  <si>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</si>
  <si>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</si>
  <si>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</si>
  <si>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</si>
  <si>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</si>
  <si>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</si>
  <si>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</si>
  <si>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</si>
  <si>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</si>
  <si>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</si>
  <si>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</si>
  <si>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</si>
  <si>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</si>
  <si>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</si>
  <si>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</si>
  <si>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</si>
  <si>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</si>
  <si>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</si>
  <si>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</si>
  <si>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</si>
  <si>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</si>
  <si>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</si>
  <si>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</si>
  <si>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</si>
  <si>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</si>
  <si>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</si>
  <si>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</si>
  <si>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</si>
  <si>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</si>
  <si>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</si>
  <si>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</si>
  <si>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</si>
  <si>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</si>
  <si>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</si>
  <si>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</si>
  <si>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</si>
  <si>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</si>
  <si>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</si>
  <si>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</si>
  <si>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</si>
  <si>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</si>
  <si>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</si>
  <si>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</si>
  <si>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</si>
  <si>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</si>
  <si>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</si>
  <si>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</si>
  <si>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</si>
  <si>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</si>
  <si>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</si>
  <si>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</si>
  <si>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</si>
  <si>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</si>
  <si>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</si>
  <si>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</si>
  <si>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</si>
  <si>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</si>
  <si>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</si>
  <si>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</si>
  <si>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</si>
  <si>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</si>
  <si>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</si>
  <si>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</si>
  <si>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</si>
  <si>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</si>
  <si>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</si>
  <si>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</si>
  <si>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</si>
  <si>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</si>
  <si>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</si>
  <si>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</si>
  <si>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</si>
  <si>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</si>
  <si>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</si>
  <si>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</si>
  <si>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</si>
  <si>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</si>
  <si>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</si>
  <si>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</si>
  <si>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</si>
  <si>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</si>
  <si>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</si>
  <si>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</si>
  <si>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</si>
  <si>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</si>
  <si>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</si>
  <si>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</si>
  <si>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</si>
  <si>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</si>
  <si>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</si>
  <si>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</si>
  <si>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</si>
  <si>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</si>
  <si>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</si>
  <si>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</si>
  <si>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</si>
  <si>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</si>
  <si>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</si>
  <si>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</si>
  <si>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</si>
  <si>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</si>
  <si>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</si>
  <si>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</si>
  <si>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</si>
  <si>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</si>
  <si>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</si>
  <si>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</si>
  <si>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</si>
  <si>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</si>
  <si>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</si>
  <si>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</si>
  <si>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</si>
  <si>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</si>
  <si>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</si>
  <si>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</si>
  <si>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</si>
  <si>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</si>
  <si>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</si>
  <si>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</si>
  <si>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</si>
  <si>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</si>
  <si>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</si>
  <si>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</si>
  <si>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</si>
  <si>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</si>
  <si>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</si>
  <si>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</si>
  <si>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</si>
  <si>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</si>
  <si>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</si>
  <si>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</si>
  <si>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</si>
  <si>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</si>
  <si>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</si>
  <si>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</si>
  <si>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</si>
  <si>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</si>
  <si>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</si>
  <si>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</si>
  <si>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</si>
  <si>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</si>
  <si>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</si>
  <si>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</si>
  <si>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</si>
  <si>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</si>
  <si>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</si>
  <si>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</si>
  <si>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</si>
  <si>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</si>
  <si>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</si>
  <si>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</si>
  <si>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</si>
  <si>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</si>
  <si>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</si>
  <si>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</si>
  <si>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</si>
  <si>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</si>
  <si>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</si>
  <si>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</si>
  <si>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</si>
  <si>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</si>
  <si>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</si>
  <si>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</si>
  <si>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</si>
  <si>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</si>
  <si>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</si>
  <si>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</si>
  <si>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</si>
  <si>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</si>
  <si>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</si>
  <si>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</si>
  <si>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</si>
  <si>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</si>
  <si>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</si>
  <si>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</si>
  <si>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</si>
  <si>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</si>
  <si>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</si>
  <si>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</si>
  <si>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</si>
  <si>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</si>
  <si>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</si>
  <si>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</si>
  <si>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</si>
  <si>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</si>
  <si>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</si>
  <si>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</si>
  <si>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</si>
  <si>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</si>
  <si>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</si>
  <si>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</si>
  <si>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</si>
  <si>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</si>
  <si>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</si>
  <si>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</si>
  <si>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</si>
  <si>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</si>
  <si>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</si>
  <si>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</si>
  <si>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</si>
  <si>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</si>
  <si>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</si>
  <si>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</si>
  <si>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</si>
  <si>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</si>
  <si>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</si>
  <si>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</si>
  <si>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</si>
  <si>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</si>
  <si>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</si>
  <si>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</si>
  <si>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</si>
  <si>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</si>
  <si>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</si>
  <si>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</si>
  <si>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</si>
  <si>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</si>
  <si>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</si>
  <si>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</si>
  <si>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</si>
  <si>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</si>
  <si>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</si>
  <si>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</si>
  <si>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</si>
  <si>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</si>
  <si>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</si>
  <si>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</si>
  <si>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</si>
  <si>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</si>
  <si>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</si>
  <si>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</si>
  <si>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</si>
  <si>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</si>
  <si>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</si>
  <si>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</si>
  <si>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</si>
  <si>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</si>
  <si>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</si>
  <si>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</si>
  <si>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</si>
  <si>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</si>
  <si>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</si>
  <si>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</si>
  <si>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</si>
  <si>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</si>
  <si>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</si>
  <si>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</si>
  <si>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</si>
  <si>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</si>
  <si>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</si>
  <si>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</si>
  <si>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</si>
  <si>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</si>
  <si>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</si>
  <si>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</si>
  <si>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</si>
  <si>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</si>
  <si>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</si>
  <si>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</si>
  <si>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</si>
  <si>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</si>
  <si>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</si>
  <si>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</si>
  <si>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</si>
  <si>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</si>
  <si>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</si>
  <si>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</si>
  <si>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</si>
  <si>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</si>
  <si>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</si>
  <si>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</si>
  <si>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</si>
  <si>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</si>
  <si>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</si>
  <si>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</si>
  <si>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</si>
  <si>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</si>
  <si>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</si>
  <si>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</si>
  <si>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</si>
  <si>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</si>
  <si>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</si>
  <si>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</si>
  <si>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</si>
  <si>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</si>
  <si>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</si>
  <si>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</si>
  <si>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</si>
  <si>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</si>
  <si>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</si>
  <si>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</si>
  <si>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</si>
  <si>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</si>
  <si>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</si>
  <si>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</si>
  <si>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</si>
  <si>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</si>
  <si>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</si>
  <si>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</si>
  <si>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</si>
  <si>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</si>
  <si>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</si>
  <si>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</si>
  <si>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</si>
  <si>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</si>
  <si>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</si>
  <si>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</si>
  <si>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</si>
  <si>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</si>
  <si>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</si>
  <si>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</si>
  <si>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</si>
  <si>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</si>
  <si>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</si>
  <si>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</si>
  <si>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</si>
  <si>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</si>
  <si>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</si>
  <si>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</si>
  <si>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</si>
  <si>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</si>
  <si>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</si>
  <si>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</si>
  <si>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</si>
  <si>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</si>
  <si>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</si>
  <si>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</si>
  <si>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</si>
  <si>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</si>
  <si>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</si>
  <si>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</si>
  <si>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</si>
  <si>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</si>
  <si>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</si>
  <si>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</si>
  <si>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</si>
  <si>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</si>
  <si>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</si>
  <si>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</si>
  <si>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</si>
  <si>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</si>
  <si>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</si>
  <si>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</si>
  <si>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</si>
  <si>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</si>
  <si>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</si>
  <si>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</si>
  <si>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</si>
  <si>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</si>
  <si>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</si>
  <si>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</si>
  <si>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</si>
  <si>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</si>
  <si>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</si>
  <si>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</si>
  <si>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</si>
  <si>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</si>
  <si>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</si>
  <si>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</si>
  <si>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</si>
  <si>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</si>
  <si>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</si>
  <si>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</si>
  <si>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</si>
  <si>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</si>
  <si>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</si>
  <si>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</si>
  <si>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</si>
  <si>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</si>
  <si>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</si>
  <si>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</si>
  <si>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</si>
  <si>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</si>
  <si>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</si>
  <si>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</si>
  <si>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</si>
  <si>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</si>
  <si>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</si>
  <si>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</si>
  <si>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</si>
  <si>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</si>
  <si>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</si>
  <si>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</si>
  <si>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</si>
  <si>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</si>
  <si>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</si>
  <si>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</si>
  <si>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</si>
  <si>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</si>
  <si>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</si>
  <si>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</si>
  <si>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</si>
  <si>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</si>
  <si>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</si>
  <si>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</si>
  <si>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</si>
  <si>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</si>
  <si>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</si>
  <si>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</si>
  <si>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</si>
  <si>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</si>
  <si>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</si>
  <si>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</si>
  <si>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</si>
  <si>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</si>
  <si>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</si>
  <si>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</si>
  <si>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</si>
  <si>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</si>
  <si>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</si>
  <si>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</si>
  <si>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</si>
  <si>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</si>
  <si>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</si>
  <si>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</si>
  <si>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</si>
  <si>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</si>
  <si>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</si>
  <si>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</si>
  <si>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</si>
  <si>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</si>
  <si>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</si>
  <si>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</si>
  <si>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</si>
  <si>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</si>
  <si>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</si>
  <si>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</si>
  <si>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</si>
  <si>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</si>
  <si>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</si>
  <si>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</si>
  <si>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</si>
  <si>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</si>
  <si>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</si>
  <si>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</si>
  <si>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</si>
  <si>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</si>
  <si>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</si>
  <si>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</si>
  <si>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</si>
  <si>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</si>
  <si>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</si>
  <si>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</si>
  <si>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</si>
  <si>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</si>
  <si>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</si>
  <si>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</si>
  <si>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</si>
  <si>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</si>
  <si>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</si>
  <si>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</si>
  <si>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</si>
  <si>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</si>
  <si>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</si>
  <si>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</si>
  <si>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</si>
  <si>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</si>
  <si>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</si>
  <si>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</si>
  <si>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</si>
  <si>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</si>
  <si>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</si>
  <si>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</si>
  <si>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</si>
  <si>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</si>
  <si>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</si>
  <si>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</si>
  <si>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</si>
  <si>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</si>
  <si>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</si>
  <si>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</si>
  <si>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</si>
  <si>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</si>
  <si>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</si>
  <si>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</si>
  <si>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</si>
  <si>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</si>
  <si>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</si>
  <si>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</si>
  <si>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</si>
  <si>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</si>
  <si>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</si>
  <si>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</si>
  <si>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</si>
  <si>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</si>
  <si>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</si>
  <si>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</si>
  <si>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</si>
  <si>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</si>
  <si>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</si>
  <si>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</si>
  <si>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</si>
  <si>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</si>
  <si>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</si>
  <si>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</si>
  <si>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</si>
  <si>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</si>
  <si>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</si>
  <si>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</si>
  <si>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</si>
  <si>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</si>
  <si>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</si>
  <si>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</si>
  <si>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</si>
  <si>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</si>
  <si>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</si>
  <si>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</si>
  <si>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</si>
  <si>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</si>
  <si>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</si>
  <si>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</si>
  <si>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</si>
  <si>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</si>
  <si>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</si>
  <si>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</si>
  <si>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</si>
  <si>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</si>
  <si>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</si>
  <si>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</si>
  <si>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</si>
  <si>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</si>
  <si>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</si>
  <si>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</si>
  <si>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</si>
  <si>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</si>
  <si>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</si>
  <si>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</si>
  <si>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</si>
  <si>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</si>
  <si>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</si>
  <si>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</si>
  <si>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</si>
  <si>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</si>
  <si>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</si>
  <si>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</si>
  <si>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</si>
  <si>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</si>
  <si>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</si>
  <si>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</si>
  <si>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</si>
  <si>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</si>
  <si>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</si>
  <si>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</si>
  <si>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</si>
  <si>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</si>
  <si>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</si>
  <si>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</si>
  <si>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</si>
  <si>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</si>
  <si>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</si>
  <si>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</si>
  <si>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</si>
  <si>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</si>
  <si>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</si>
  <si>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</si>
  <si>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</si>
  <si>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</si>
  <si>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</si>
  <si>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</si>
  <si>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</si>
  <si>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</si>
  <si>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</si>
  <si>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</si>
  <si>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</si>
  <si>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</si>
  <si>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</si>
  <si>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</si>
  <si>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</si>
  <si>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</si>
  <si>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</si>
  <si>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</si>
  <si>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</si>
  <si>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</si>
  <si>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</si>
  <si>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</si>
  <si>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</si>
  <si>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</si>
  <si>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</si>
  <si>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</si>
  <si>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</si>
  <si>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</si>
  <si>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</si>
  <si>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</si>
  <si>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</si>
  <si>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</si>
  <si>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</si>
  <si>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</si>
  <si>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</si>
  <si>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</si>
  <si>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</si>
  <si>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</si>
  <si>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</si>
  <si>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</si>
  <si>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</si>
  <si>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</si>
  <si>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</si>
  <si>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</si>
  <si>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</si>
  <si>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</si>
  <si>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</si>
  <si>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</si>
  <si>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</si>
  <si>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</si>
  <si>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</si>
  <si>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</si>
  <si>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</si>
  <si>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</si>
  <si>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</si>
  <si>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</si>
  <si>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</si>
  <si>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</si>
  <si>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</si>
  <si>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</si>
  <si>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</si>
  <si>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</si>
  <si>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</si>
  <si>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</si>
  <si>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</si>
  <si>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</si>
  <si>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</si>
  <si>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</si>
  <si>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</si>
  <si>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</si>
  <si>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</si>
  <si>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</si>
  <si>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</si>
  <si>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</si>
  <si>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</si>
  <si>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</si>
  <si>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</si>
  <si>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</si>
  <si>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</si>
  <si>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</si>
  <si>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</si>
  <si>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</si>
  <si>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</si>
  <si>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</si>
  <si>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</si>
  <si>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</si>
  <si>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</si>
  <si>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</si>
  <si>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</si>
  <si>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</si>
  <si>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</si>
  <si>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</si>
  <si>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</si>
  <si>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</si>
  <si>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</si>
  <si>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</si>
  <si>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</si>
  <si>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</si>
  <si>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</si>
  <si>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</si>
  <si>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</si>
  <si>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</si>
  <si>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</si>
  <si>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</si>
  <si>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</si>
  <si>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</si>
  <si>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</si>
  <si>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</si>
  <si>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</si>
  <si>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</si>
  <si>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</si>
  <si>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</si>
  <si>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</si>
  <si>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</si>
  <si>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</si>
  <si>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</si>
  <si>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</si>
  <si>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</si>
  <si>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</si>
  <si>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</si>
  <si>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</si>
  <si>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</si>
  <si>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</si>
  <si>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</si>
  <si>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</si>
  <si>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</si>
  <si>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</si>
  <si>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</si>
  <si>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</si>
  <si>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</si>
  <si>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</si>
  <si>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</si>
  <si>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</si>
  <si>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</si>
  <si>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</si>
  <si>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</si>
  <si>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</si>
  <si>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</si>
  <si>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</si>
  <si>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</si>
  <si>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</si>
  <si>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</si>
  <si>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</si>
  <si>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</si>
  <si>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</si>
  <si>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</si>
  <si>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</si>
  <si>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</si>
  <si>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</si>
  <si>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</si>
  <si>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</si>
  <si>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</si>
  <si>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</si>
  <si>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</si>
  <si>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</si>
  <si>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</si>
  <si>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</si>
  <si>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</si>
  <si>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</si>
  <si>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</si>
  <si>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</si>
  <si>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</si>
  <si>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</si>
  <si>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</si>
  <si>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</si>
  <si>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</si>
  <si>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</si>
  <si>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</si>
  <si>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</si>
  <si>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</si>
  <si>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</si>
  <si>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</si>
  <si>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</si>
  <si>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</si>
  <si>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</si>
  <si>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</si>
  <si>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</si>
  <si>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</si>
  <si>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</si>
  <si>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</si>
  <si>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</si>
  <si>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</si>
  <si>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</si>
  <si>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</si>
  <si>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</si>
  <si>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</si>
  <si>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</si>
  <si>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</si>
  <si>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</si>
  <si>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</si>
  <si>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</si>
  <si>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</si>
  <si>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</si>
  <si>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</si>
  <si>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</si>
  <si>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</si>
  <si>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</si>
  <si>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</si>
  <si>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</si>
  <si>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</si>
  <si>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</si>
  <si>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</si>
  <si>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</si>
  <si>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</si>
  <si>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</si>
  <si>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</si>
  <si>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</si>
  <si>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</si>
  <si>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</si>
  <si>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</si>
  <si>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</si>
  <si>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</si>
  <si>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</si>
  <si>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</si>
  <si>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</si>
  <si>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</si>
  <si>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</si>
  <si>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</si>
  <si>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</si>
  <si>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</si>
  <si>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</si>
  <si>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</si>
  <si>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</si>
  <si>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</si>
  <si>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</si>
  <si>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</si>
  <si>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</si>
  <si>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</si>
  <si>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</si>
  <si>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</si>
  <si>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</si>
  <si>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</si>
  <si>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</si>
  <si>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</si>
  <si>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</si>
  <si>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</si>
  <si>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</si>
  <si>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</si>
  <si>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</si>
  <si>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</si>
  <si>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</si>
  <si>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</si>
  <si>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</si>
  <si>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</si>
  <si>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</si>
  <si>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</si>
  <si>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</si>
  <si>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</si>
  <si>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</si>
  <si>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</si>
  <si>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</si>
  <si>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</si>
  <si>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</si>
  <si>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</si>
  <si>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</si>
  <si>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</si>
  <si>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</si>
  <si>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</si>
  <si>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</si>
  <si>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</si>
  <si>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</si>
  <si>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</si>
  <si>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</si>
  <si>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</si>
  <si>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</si>
  <si>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</si>
  <si>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</si>
  <si>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</si>
  <si>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</si>
  <si>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</si>
  <si>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</si>
  <si>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</si>
  <si>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</si>
  <si>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</si>
  <si>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</si>
  <si>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</si>
  <si>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</si>
  <si>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</si>
  <si>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</si>
  <si>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</si>
  <si>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</si>
  <si>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</si>
  <si>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</si>
  <si>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</si>
  <si>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</si>
  <si>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</si>
  <si>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</si>
  <si>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</si>
  <si>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</si>
  <si>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</si>
  <si>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</si>
  <si>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</si>
  <si>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</si>
  <si>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</si>
  <si>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</si>
  <si>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</si>
  <si>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</si>
  <si>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</si>
  <si>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</si>
  <si>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</si>
  <si>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</si>
  <si>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</si>
  <si>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</si>
  <si>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</si>
  <si>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</si>
  <si>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</si>
  <si>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</si>
  <si>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</si>
  <si>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</si>
  <si>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</si>
  <si>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</si>
  <si>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</si>
  <si>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</si>
  <si>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</si>
  <si>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</si>
  <si>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</si>
  <si>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</si>
  <si>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</si>
  <si>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</si>
  <si>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</si>
  <si>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</si>
  <si>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</si>
  <si>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</si>
  <si>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</si>
  <si>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</si>
  <si>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</si>
  <si>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</si>
  <si>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</si>
  <si>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</si>
  <si>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</si>
  <si>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</si>
  <si>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</si>
  <si>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</si>
  <si>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</si>
  <si>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</si>
  <si>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</si>
  <si>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</si>
  <si>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</si>
  <si>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</si>
  <si>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</si>
  <si>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</si>
  <si>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</si>
  <si>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</si>
  <si>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</si>
  <si>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</si>
  <si>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</si>
  <si>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</si>
  <si>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</si>
  <si>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</si>
  <si>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</si>
  <si>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</si>
  <si>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</si>
  <si>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</si>
  <si>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</si>
  <si>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</si>
  <si>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</si>
  <si>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</si>
  <si>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</si>
  <si>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</si>
  <si>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</si>
  <si>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</si>
  <si>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</si>
  <si>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</si>
  <si>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</si>
  <si>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</si>
  <si>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</si>
  <si>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</si>
  <si>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</si>
  <si>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</si>
  <si>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</si>
  <si>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</si>
  <si>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</si>
  <si>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</si>
  <si>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</si>
  <si>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</si>
  <si>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</si>
  <si>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</si>
  <si>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</si>
  <si>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</si>
  <si>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</si>
  <si>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</si>
  <si>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</si>
  <si>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</si>
  <si>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</si>
  <si>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</si>
  <si>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</si>
  <si>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</si>
  <si>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</si>
  <si>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</si>
  <si>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</si>
  <si>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</si>
  <si>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</si>
  <si>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</si>
  <si>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</si>
  <si>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</si>
  <si>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</si>
  <si>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</si>
  <si>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</si>
  <si>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</si>
  <si>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</si>
  <si>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</si>
  <si>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</si>
  <si>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</si>
  <si>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</si>
  <si>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</si>
  <si>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</si>
  <si>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</si>
  <si>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</si>
  <si>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</si>
  <si>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</si>
  <si>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</si>
  <si>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</si>
  <si>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</si>
  <si>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</si>
  <si>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</si>
  <si>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</si>
  <si>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</si>
  <si>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</si>
  <si>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</si>
  <si>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</si>
  <si>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</si>
  <si>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</si>
  <si>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</si>
  <si>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</si>
  <si>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</si>
  <si>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</si>
  <si>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</si>
  <si>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</si>
  <si>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</si>
  <si>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</si>
  <si>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</si>
  <si>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</si>
  <si>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</si>
  <si>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</si>
  <si>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</si>
  <si>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</si>
  <si>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</si>
  <si>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</si>
  <si>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</si>
  <si>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</si>
  <si>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</si>
  <si>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</si>
  <si>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</si>
  <si>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</si>
  <si>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</si>
  <si>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</si>
  <si>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</si>
  <si>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</si>
  <si>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</si>
  <si>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</si>
  <si>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</si>
  <si>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</si>
  <si>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</si>
  <si>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</si>
  <si>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</si>
  <si>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</si>
  <si>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</si>
  <si>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</si>
  <si>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</si>
  <si>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</si>
  <si>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</si>
  <si>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</si>
  <si>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</si>
  <si>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</si>
  <si>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</si>
  <si>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</si>
  <si>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</si>
  <si>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</si>
  <si>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</si>
  <si>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</si>
  <si>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</si>
  <si>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</si>
  <si>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</si>
  <si>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</si>
  <si>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</si>
  <si>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</si>
  <si>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</si>
  <si>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</si>
  <si>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</si>
  <si>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</si>
  <si>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</si>
  <si>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</si>
  <si>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</si>
  <si>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</si>
  <si>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</si>
  <si>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</si>
  <si>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</si>
  <si>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</si>
  <si>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</si>
  <si>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</si>
  <si>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</si>
  <si>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</si>
  <si>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</si>
  <si>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</si>
  <si>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</si>
  <si>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</si>
  <si>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</si>
  <si>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</si>
  <si>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</si>
  <si>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</si>
  <si>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</si>
  <si>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</si>
  <si>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</si>
  <si>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</si>
  <si>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</si>
  <si>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</si>
  <si>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</si>
  <si>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</si>
  <si>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</si>
  <si>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</si>
  <si>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</si>
  <si>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</si>
  <si>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</si>
  <si>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</si>
  <si>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</si>
  <si>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</si>
  <si>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</si>
  <si>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</si>
  <si>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</si>
  <si>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</si>
  <si>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</si>
  <si>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</si>
  <si>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</si>
  <si>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</si>
  <si>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</si>
  <si>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</si>
  <si>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</si>
  <si>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</si>
  <si>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</si>
  <si>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</si>
  <si>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</si>
  <si>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</si>
  <si>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</si>
  <si>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</si>
  <si>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</si>
  <si>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</si>
  <si>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</si>
  <si>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</si>
  <si>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</si>
  <si>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</si>
  <si>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</si>
  <si>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</si>
  <si>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</si>
  <si>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</si>
  <si>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</si>
  <si>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</si>
  <si>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</si>
  <si>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</si>
  <si>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</si>
  <si>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</si>
  <si>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</si>
  <si>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</si>
  <si>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</si>
  <si>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</si>
  <si>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</si>
  <si>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</si>
  <si>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</si>
  <si>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</si>
  <si>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</si>
  <si>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</si>
  <si>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</si>
  <si>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</si>
  <si>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</si>
  <si>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</si>
  <si>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</si>
  <si>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</si>
  <si>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</si>
  <si>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</si>
  <si>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</si>
  <si>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</si>
  <si>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</si>
  <si>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</si>
  <si>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</si>
  <si>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</si>
  <si>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</si>
  <si>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</si>
  <si>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</si>
  <si>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</si>
  <si>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</si>
  <si>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</si>
  <si>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</si>
  <si>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</si>
  <si>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</si>
  <si>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</si>
  <si>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</si>
  <si>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</si>
  <si>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</si>
  <si>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</si>
  <si>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</si>
  <si>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</si>
  <si>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</si>
  <si>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</si>
  <si>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</si>
  <si>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</si>
  <si>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</si>
  <si>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</si>
  <si>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</si>
  <si>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</si>
  <si>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</si>
  <si>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</si>
  <si>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</si>
  <si>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</si>
  <si>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</si>
  <si>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</si>
  <si>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</si>
  <si>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</si>
  <si>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</si>
  <si>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</si>
  <si>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</si>
  <si>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</si>
  <si>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</si>
  <si>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</si>
  <si>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</si>
  <si>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</si>
  <si>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</si>
  <si>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</si>
  <si>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</si>
  <si>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</si>
  <si>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</si>
  <si>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</si>
  <si>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</si>
  <si>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</si>
  <si>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</si>
  <si>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</si>
  <si>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</si>
  <si>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</si>
  <si>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</si>
  <si>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</si>
  <si>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</si>
  <si>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</si>
  <si>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</si>
  <si>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</si>
  <si>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</si>
  <si>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</si>
  <si>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</si>
  <si>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</si>
  <si>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</si>
  <si>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</si>
  <si>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</si>
  <si>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</si>
  <si>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</si>
  <si>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</si>
  <si>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</si>
  <si>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</si>
  <si>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</si>
  <si>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</si>
  <si>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</si>
  <si>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</si>
  <si>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</si>
  <si>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</si>
  <si>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</si>
  <si>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</si>
  <si>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</si>
  <si>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</si>
  <si>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</si>
  <si>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</si>
  <si>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</si>
  <si>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</si>
  <si>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</si>
  <si>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</si>
  <si>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</si>
  <si>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</si>
  <si>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</si>
  <si>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</si>
  <si>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</si>
  <si>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</si>
  <si>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</si>
  <si>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</si>
  <si>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</si>
  <si>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</si>
  <si>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</si>
  <si>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</si>
  <si>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</si>
  <si>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</si>
  <si>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</si>
  <si>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</si>
  <si>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</si>
  <si>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</si>
  <si>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</si>
  <si>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</si>
  <si>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</si>
  <si>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</si>
  <si>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</si>
  <si>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</si>
  <si>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</si>
  <si>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</si>
  <si>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</si>
  <si>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</si>
  <si>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</si>
  <si>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</si>
  <si>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</si>
  <si>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</si>
  <si>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</si>
  <si>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</si>
  <si>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</si>
  <si>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</si>
  <si>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</si>
  <si>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</si>
  <si>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</si>
  <si>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</si>
  <si>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</si>
  <si>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</si>
  <si>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</si>
  <si>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</si>
  <si>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</si>
  <si>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</si>
  <si>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</si>
  <si>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</si>
  <si>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</si>
  <si>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</si>
  <si>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</si>
  <si>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</si>
  <si>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</si>
  <si>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</si>
  <si>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</si>
  <si>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</si>
  <si>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</si>
  <si>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</si>
  <si>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</si>
  <si>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</si>
  <si>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</si>
  <si>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</si>
  <si>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</si>
  <si>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</si>
  <si>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</si>
  <si>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</si>
  <si>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</si>
  <si>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</si>
  <si>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</si>
  <si>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</si>
  <si>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</si>
  <si>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</si>
  <si>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</si>
  <si>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</si>
  <si>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</si>
  <si>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</si>
  <si>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</si>
  <si>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</si>
  <si>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</si>
  <si>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</si>
  <si>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</si>
  <si>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</si>
  <si>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</si>
  <si>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</si>
  <si>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</si>
  <si>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</si>
  <si>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</si>
  <si>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</si>
  <si>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</si>
  <si>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</si>
  <si>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</si>
  <si>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</si>
  <si>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</si>
  <si>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</si>
  <si>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</si>
  <si>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</si>
  <si>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</si>
  <si>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</si>
  <si>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</si>
  <si>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</si>
  <si>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</si>
  <si>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</si>
  <si>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</si>
  <si>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</si>
  <si>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</si>
  <si>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</si>
  <si>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</si>
  <si>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</si>
  <si>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</si>
  <si>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</si>
  <si>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</si>
  <si>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</si>
  <si>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</si>
  <si>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</si>
  <si>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</si>
  <si>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</si>
  <si>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</si>
  <si>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</si>
  <si>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</si>
  <si>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</si>
  <si>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</si>
  <si>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</si>
  <si>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</si>
  <si>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</si>
  <si>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</si>
  <si>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</si>
  <si>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</si>
  <si>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</si>
  <si>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</si>
  <si>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</si>
  <si>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</si>
  <si>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</si>
  <si>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</si>
  <si>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</si>
  <si>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</si>
  <si>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</si>
  <si>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</si>
  <si>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</si>
  <si>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</si>
  <si>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</si>
  <si>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</si>
  <si>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</si>
  <si>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</si>
  <si>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</si>
  <si>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</si>
  <si>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</si>
  <si>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</si>
  <si>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</si>
  <si>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</si>
  <si>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</si>
  <si>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</si>
  <si>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</si>
  <si>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</si>
  <si>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</si>
  <si>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</si>
  <si>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</si>
  <si>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</si>
  <si>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</si>
  <si>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</si>
  <si>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</si>
  <si>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</si>
  <si>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</si>
  <si>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</si>
  <si>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</si>
  <si>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</si>
  <si>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</si>
  <si>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</si>
  <si>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</si>
  <si>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</si>
  <si>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</si>
  <si>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</si>
  <si>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</si>
  <si>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</si>
  <si>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</si>
  <si>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</si>
  <si>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</si>
  <si>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</si>
  <si>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</si>
  <si>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</si>
  <si>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</si>
  <si>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</si>
  <si>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</si>
  <si>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</si>
  <si>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</si>
  <si>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</si>
  <si>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</si>
  <si>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</si>
  <si>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</si>
  <si>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</si>
  <si>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</si>
  <si>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</si>
  <si>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</si>
  <si>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</si>
  <si>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</si>
  <si>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</si>
  <si>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</si>
  <si>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</si>
  <si>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</si>
  <si>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</si>
  <si>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</si>
  <si>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</si>
  <si>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</si>
  <si>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</si>
  <si>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</si>
  <si>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</si>
  <si>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</si>
  <si>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</si>
  <si>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</si>
  <si>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</si>
  <si>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</si>
  <si>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</si>
  <si>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</si>
  <si>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</si>
  <si>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</si>
  <si>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</si>
  <si>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</si>
  <si>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</si>
  <si>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</si>
  <si>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</si>
  <si>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</si>
  <si>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</si>
  <si>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</si>
  <si>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</si>
  <si>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</si>
  <si>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</si>
  <si>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</si>
  <si>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</si>
  <si>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</si>
  <si>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</si>
  <si>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</si>
  <si>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</si>
  <si>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</si>
  <si>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</si>
  <si>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</si>
  <si>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</si>
  <si>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</si>
  <si>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</si>
  <si>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</si>
  <si>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</si>
  <si>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</si>
  <si>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</si>
  <si>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</si>
  <si>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</si>
  <si>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</si>
  <si>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</si>
  <si>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</si>
  <si>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</si>
  <si>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</si>
  <si>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</si>
  <si>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</si>
  <si>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</si>
  <si>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</si>
  <si>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</si>
  <si>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</si>
  <si>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</si>
  <si>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</si>
  <si>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</si>
  <si>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</si>
  <si>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</si>
  <si>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</si>
  <si>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</si>
  <si>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</si>
  <si>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</si>
  <si>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</si>
  <si>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</si>
  <si>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</si>
  <si>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</si>
  <si>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</si>
  <si>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</si>
  <si>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</si>
  <si>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</si>
  <si>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</si>
  <si>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</si>
  <si>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</si>
  <si>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</si>
  <si>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</si>
  <si>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</si>
  <si>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</si>
  <si>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</si>
  <si>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</si>
  <si>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</si>
  <si>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</si>
  <si>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</si>
  <si>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</si>
  <si>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</si>
  <si>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</si>
  <si>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</si>
  <si>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</si>
  <si>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</si>
  <si>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</si>
  <si>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</si>
  <si>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</si>
  <si>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</si>
  <si>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</si>
  <si>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</si>
  <si>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</si>
  <si>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</si>
  <si>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</si>
  <si>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</si>
  <si>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</si>
  <si>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</si>
  <si>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</si>
  <si>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</si>
  <si>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</si>
  <si>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</si>
  <si>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</si>
  <si>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</si>
  <si>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</si>
  <si>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</si>
  <si>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</si>
  <si>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</si>
  <si>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</si>
  <si>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</si>
  <si>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</si>
  <si>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</si>
  <si>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</si>
  <si>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</si>
  <si>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</si>
  <si>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</si>
  <si>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</si>
  <si>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</si>
  <si>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</si>
  <si>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</si>
  <si>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</si>
  <si>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</si>
  <si>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</si>
  <si>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</si>
  <si>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</si>
  <si>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</si>
  <si>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</si>
  <si>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</si>
  <si>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</si>
  <si>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</si>
  <si>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</si>
  <si>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</si>
  <si>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</si>
  <si>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</si>
  <si>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</si>
  <si>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</si>
  <si>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</si>
  <si>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</si>
  <si>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</si>
  <si>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</si>
  <si>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</si>
  <si>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</si>
  <si>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</si>
  <si>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</si>
  <si>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</si>
  <si>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</si>
  <si>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</si>
  <si>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</si>
  <si>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</si>
  <si>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</si>
  <si>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</si>
  <si>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</si>
  <si>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</si>
  <si>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</si>
  <si>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</si>
  <si>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</si>
  <si>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</si>
  <si>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</si>
  <si>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</si>
  <si>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</si>
  <si>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</si>
  <si>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</si>
  <si>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</si>
  <si>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</si>
  <si>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</si>
  <si>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</si>
  <si>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</si>
  <si>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</si>
  <si>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</si>
  <si>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</si>
  <si>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</si>
  <si>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</si>
  <si>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</si>
  <si>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</si>
  <si>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</si>
  <si>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</si>
  <si>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</si>
  <si>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</si>
  <si>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</si>
  <si>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</si>
  <si>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</si>
  <si>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</si>
  <si>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</si>
  <si>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</si>
  <si>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</si>
  <si>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</si>
  <si>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</si>
  <si>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</si>
  <si>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</si>
  <si>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</si>
  <si>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</si>
  <si>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</si>
  <si>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</si>
  <si>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</si>
  <si>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</si>
  <si>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</si>
  <si>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</si>
  <si>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</si>
  <si>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</si>
  <si>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</si>
  <si>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</si>
  <si>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</si>
  <si>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</si>
  <si>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</si>
  <si>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</si>
  <si>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</si>
  <si>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</si>
  <si>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</si>
  <si>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</si>
  <si>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</si>
  <si>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</si>
  <si>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</si>
  <si>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</si>
  <si>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</si>
  <si>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</si>
  <si>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</si>
  <si>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</si>
  <si>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</si>
  <si>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</si>
  <si>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</si>
  <si>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</si>
  <si>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</si>
  <si>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</si>
  <si>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</si>
  <si>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</si>
  <si>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</si>
  <si>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</si>
  <si>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</si>
  <si>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</si>
  <si>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</si>
  <si>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</si>
  <si>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</si>
  <si>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</si>
  <si>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</si>
  <si>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</si>
  <si>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</si>
  <si>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</si>
  <si>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</si>
  <si>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</si>
  <si>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</si>
  <si>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</si>
  <si>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</si>
  <si>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</si>
  <si>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</si>
  <si>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</si>
  <si>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</si>
  <si>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</si>
  <si>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</si>
  <si>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</si>
  <si>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</si>
  <si>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</si>
  <si>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</si>
  <si>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</si>
  <si>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</si>
  <si>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</si>
  <si>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</si>
  <si>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</si>
  <si>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</si>
  <si>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</si>
  <si>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</si>
  <si>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</si>
  <si>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</si>
  <si>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</si>
  <si>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</si>
  <si>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</si>
  <si>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</si>
  <si>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</si>
  <si>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</si>
  <si>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</si>
  <si>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</si>
  <si>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</si>
  <si>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</si>
  <si>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</si>
  <si>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</si>
  <si>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</si>
  <si>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</si>
  <si>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</si>
  <si>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</si>
  <si>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</si>
  <si>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</si>
  <si>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</si>
  <si>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</si>
  <si>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</si>
  <si>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</si>
  <si>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</si>
  <si>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</si>
  <si>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</si>
  <si>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</si>
  <si>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</si>
  <si>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</si>
  <si>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</si>
  <si>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</si>
  <si>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</si>
  <si>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</si>
  <si>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</si>
  <si>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</si>
  <si>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</si>
  <si>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</si>
  <si>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</si>
  <si>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</si>
  <si>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</si>
  <si>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</si>
  <si>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</si>
  <si>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</si>
  <si>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</si>
  <si>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</si>
  <si>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</si>
  <si>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</si>
  <si>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</si>
  <si>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</si>
  <si>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</si>
  <si>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</si>
  <si>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</si>
  <si>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</si>
  <si>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</si>
  <si>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</si>
  <si>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</si>
  <si>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</si>
  <si>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</si>
  <si>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</si>
  <si>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</si>
  <si>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</si>
  <si>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</si>
  <si>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</si>
  <si>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</si>
  <si>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</si>
  <si>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</si>
  <si>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</si>
  <si>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</si>
  <si>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</si>
  <si>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</si>
  <si>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</si>
  <si>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</si>
  <si>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</si>
  <si>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</si>
  <si>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</si>
  <si>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</si>
  <si>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</si>
  <si>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</si>
  <si>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</si>
  <si>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</si>
  <si>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</si>
  <si>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</si>
  <si>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</si>
  <si>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</si>
  <si>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</si>
  <si>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</si>
  <si>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</si>
  <si>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</si>
  <si>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</si>
  <si>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</si>
  <si>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</si>
  <si>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</si>
  <si>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</si>
  <si>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</si>
  <si>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</si>
  <si>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</si>
  <si>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</si>
  <si>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</si>
  <si>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</si>
  <si>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</si>
  <si>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</si>
  <si>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</si>
  <si>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</si>
  <si>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</si>
  <si>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</si>
  <si>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</si>
  <si>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</si>
  <si>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</si>
  <si>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</si>
  <si>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</si>
  <si>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</si>
  <si>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</si>
  <si>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</si>
  <si>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</si>
  <si>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</si>
  <si>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</si>
  <si>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</si>
  <si>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</si>
  <si>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</si>
  <si>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</si>
  <si>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</si>
  <si>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</si>
  <si>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</si>
  <si>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</si>
  <si>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</si>
  <si>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</si>
  <si>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</si>
  <si>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</si>
  <si>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</si>
  <si>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</si>
  <si>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</si>
  <si>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</si>
  <si>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</si>
  <si>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</si>
  <si>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</si>
  <si>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</si>
  <si>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</si>
  <si>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</si>
  <si>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</si>
  <si>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</si>
  <si>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</si>
  <si>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</si>
  <si>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</si>
  <si>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</si>
  <si>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</si>
  <si>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</si>
  <si>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</si>
  <si>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</si>
  <si>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</si>
  <si>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</si>
  <si>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</si>
  <si>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</si>
  <si>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</si>
  <si>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</si>
  <si>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</si>
  <si>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</si>
  <si>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</si>
  <si>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</si>
  <si>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</si>
  <si>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</si>
  <si>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</si>
  <si>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</si>
  <si>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</si>
  <si>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</si>
  <si>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</si>
  <si>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</si>
  <si>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</si>
  <si>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</si>
  <si>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</si>
  <si>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</si>
  <si>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</si>
  <si>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</si>
  <si>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</si>
  <si>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</si>
  <si>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</si>
  <si>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</si>
  <si>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</si>
  <si>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</si>
  <si>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</si>
  <si>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</si>
  <si>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</si>
  <si>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</si>
  <si>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</si>
  <si>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</si>
  <si>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</si>
  <si>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</si>
  <si>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</si>
  <si>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</si>
  <si>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</si>
  <si>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</si>
  <si>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</si>
  <si>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</si>
  <si>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</si>
  <si>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</si>
  <si>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</si>
  <si>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</si>
  <si>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</si>
  <si>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</si>
  <si>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</si>
  <si>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</si>
  <si>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</si>
  <si>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</si>
  <si>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</si>
  <si>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</si>
  <si>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</si>
  <si>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</si>
  <si>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</si>
  <si>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</si>
  <si>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</si>
  <si>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</si>
  <si>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</si>
  <si>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</si>
  <si>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</si>
  <si>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</si>
  <si>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</si>
  <si>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</si>
  <si>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</si>
  <si>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</si>
  <si>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</si>
  <si>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</si>
  <si>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</si>
  <si>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</si>
  <si>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</si>
  <si>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</si>
  <si>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</si>
  <si>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</si>
  <si>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</si>
  <si>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</si>
  <si>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</si>
  <si>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</si>
  <si>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</si>
  <si>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</si>
  <si>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</si>
  <si>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</si>
  <si>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</si>
  <si>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</si>
  <si>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</si>
  <si>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</si>
  <si>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</si>
  <si>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</si>
  <si>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</si>
  <si>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</si>
  <si>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</si>
  <si>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</si>
  <si>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</si>
  <si>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</si>
  <si>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</si>
  <si>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</si>
  <si>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</si>
  <si>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</si>
  <si>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</si>
  <si>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</si>
  <si>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</si>
  <si>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</si>
  <si>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</si>
  <si>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</si>
  <si>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</si>
  <si>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</si>
  <si>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</si>
  <si>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</si>
  <si>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</si>
  <si>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</si>
  <si>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</si>
  <si>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</si>
  <si>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</si>
  <si>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</si>
  <si>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</si>
  <si>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</si>
  <si>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</si>
  <si>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</si>
  <si>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</si>
  <si>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</si>
  <si>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</si>
  <si>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</si>
  <si>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</si>
  <si>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</si>
  <si>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</si>
  <si>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</si>
  <si>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</si>
  <si>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</si>
  <si>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</si>
  <si>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</si>
  <si>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</si>
  <si>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</si>
  <si>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</si>
  <si>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</si>
  <si>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</si>
  <si>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</si>
  <si>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</si>
  <si>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</si>
  <si>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</si>
  <si>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</si>
  <si>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</si>
  <si>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</si>
  <si>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</si>
  <si>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</si>
  <si>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</si>
  <si>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</si>
  <si>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</si>
  <si>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</si>
  <si>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</si>
  <si>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</si>
  <si>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</si>
  <si>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</si>
  <si>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</si>
  <si>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</si>
  <si>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</si>
  <si>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</si>
  <si>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</si>
  <si>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</si>
  <si>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</si>
  <si>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</si>
  <si>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</si>
  <si>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</si>
  <si>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</si>
  <si>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</si>
  <si>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</si>
  <si>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</si>
  <si>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</si>
  <si>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</si>
  <si>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</si>
  <si>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</si>
  <si>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</si>
  <si>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</si>
  <si>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</si>
  <si>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</si>
  <si>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</si>
  <si>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</si>
  <si>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</si>
  <si>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</si>
  <si>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</si>
  <si>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</si>
  <si>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</si>
  <si>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</si>
  <si>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</si>
  <si>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</si>
  <si>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</si>
  <si>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</si>
  <si>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</si>
  <si>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</si>
  <si>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</si>
  <si>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</si>
  <si>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</si>
  <si>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</si>
  <si>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</si>
  <si>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</si>
  <si>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</si>
  <si>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</si>
  <si>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</si>
  <si>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</si>
  <si>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</si>
  <si>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</si>
  <si>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</si>
  <si>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</si>
  <si>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</si>
  <si>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</si>
  <si>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</si>
  <si>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</si>
  <si>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</si>
  <si>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</si>
  <si>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</si>
  <si>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</si>
  <si>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</si>
  <si>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</si>
  <si>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</si>
  <si>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</si>
  <si>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</si>
  <si>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</si>
  <si>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</si>
  <si>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</si>
  <si>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</si>
  <si>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</si>
  <si>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</si>
  <si>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</si>
  <si>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</si>
  <si>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</si>
  <si>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</si>
  <si>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</si>
  <si>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</si>
  <si>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</si>
  <si>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</si>
  <si>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</si>
  <si>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</si>
  <si>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</si>
  <si>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</si>
  <si>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</si>
  <si>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</si>
  <si>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</si>
  <si>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</si>
  <si>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</si>
  <si>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</si>
  <si>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</si>
  <si>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</si>
  <si>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</si>
  <si>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</si>
  <si>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</si>
  <si>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</si>
  <si>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</si>
  <si>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</si>
  <si>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</si>
  <si>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</si>
  <si>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</si>
  <si>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</si>
  <si>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</si>
  <si>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</si>
  <si>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</si>
  <si>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</si>
  <si>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</si>
  <si>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</si>
  <si>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</si>
  <si>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</si>
  <si>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</si>
  <si>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</si>
  <si>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</si>
  <si>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</si>
  <si>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</si>
  <si>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</si>
  <si>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</si>
  <si>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</si>
  <si>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</si>
  <si>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</si>
  <si>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</si>
  <si>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</si>
  <si>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</si>
  <si>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</si>
  <si>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</si>
  <si>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</si>
  <si>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</si>
  <si>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</si>
  <si>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</si>
  <si>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</si>
  <si>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</si>
  <si>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</si>
  <si>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</si>
  <si>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</si>
  <si>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</si>
  <si>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</si>
  <si>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</si>
  <si>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</si>
  <si>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</si>
  <si>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</si>
  <si>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</si>
  <si>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</si>
  <si>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</si>
  <si>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</si>
  <si>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</si>
  <si>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</si>
  <si>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</si>
  <si>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</si>
  <si>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</si>
  <si>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</si>
  <si>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</si>
  <si>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</si>
  <si>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</si>
  <si>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</si>
  <si>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</si>
  <si>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</si>
  <si>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</si>
  <si>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</si>
  <si>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</si>
  <si>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</si>
  <si>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</si>
  <si>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</si>
  <si>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</si>
  <si>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</si>
  <si>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</si>
  <si>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</si>
  <si>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</si>
  <si>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</si>
  <si>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</si>
  <si>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</si>
  <si>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</si>
  <si>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</si>
  <si>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</si>
  <si>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</si>
  <si>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</si>
  <si>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</si>
  <si>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</si>
  <si>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</si>
  <si>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</si>
  <si>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</si>
  <si>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</si>
  <si>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</si>
  <si>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</si>
  <si>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</si>
  <si>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</si>
  <si>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</si>
  <si>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</si>
  <si>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</si>
  <si>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</si>
  <si>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</si>
  <si>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</si>
  <si>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</si>
  <si>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</si>
  <si>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</si>
  <si>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</si>
  <si>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</si>
  <si>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</si>
  <si>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</si>
  <si>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</si>
  <si>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</si>
  <si>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</si>
  <si>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</si>
  <si>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</si>
  <si>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</si>
  <si>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</si>
  <si>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</si>
  <si>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</si>
  <si>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</si>
  <si>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</si>
  <si>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</si>
  <si>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</si>
  <si>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</si>
  <si>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</si>
  <si>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</si>
  <si>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</si>
  <si>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</si>
  <si>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</si>
  <si>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</si>
  <si>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</si>
  <si>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</si>
  <si>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</si>
  <si>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</si>
  <si>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</si>
  <si>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</si>
  <si>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</si>
  <si>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</si>
  <si>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</si>
  <si>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</si>
  <si>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</si>
  <si>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</si>
  <si>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</si>
  <si>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</si>
  <si>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</si>
  <si>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</si>
  <si>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</si>
  <si>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</si>
  <si>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</si>
  <si>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</si>
  <si>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</si>
  <si>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</si>
  <si>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</si>
  <si>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</si>
  <si>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</si>
  <si>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</si>
  <si>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</si>
  <si>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</si>
  <si>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</si>
  <si>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</si>
  <si>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</si>
  <si>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</si>
  <si>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</si>
  <si>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</si>
  <si>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</si>
  <si>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</si>
  <si>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</si>
  <si>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</si>
  <si>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</si>
  <si>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</si>
  <si>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</si>
  <si>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</si>
  <si>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</si>
  <si>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</si>
  <si>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</si>
  <si>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</si>
  <si>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</si>
  <si>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</si>
  <si>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</si>
  <si>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</si>
  <si>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</si>
  <si>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</si>
  <si>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</si>
  <si>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</si>
  <si>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</si>
  <si>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</si>
  <si>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</si>
  <si>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</si>
  <si>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</si>
  <si>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</si>
  <si>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</si>
  <si>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</si>
  <si>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</si>
  <si>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</si>
  <si>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</si>
  <si>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</si>
  <si>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</si>
  <si>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</si>
  <si>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</si>
  <si>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</si>
  <si>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</si>
  <si>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</si>
  <si>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</si>
  <si>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</si>
  <si>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</si>
  <si>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</si>
  <si>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</si>
  <si>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</si>
  <si>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</si>
  <si>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</si>
  <si>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</si>
  <si>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</si>
  <si>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</si>
  <si>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</si>
  <si>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</si>
  <si>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</si>
  <si>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</si>
  <si>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</si>
  <si>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</si>
  <si>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</si>
  <si>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</si>
  <si>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</si>
  <si>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</si>
  <si>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</si>
  <si>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</si>
  <si>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</si>
  <si>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</si>
  <si>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</si>
  <si>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</si>
  <si>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</si>
  <si>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</si>
  <si>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</si>
  <si>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</si>
  <si>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</si>
  <si>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</si>
  <si>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</si>
  <si>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</si>
  <si>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</si>
  <si>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</si>
  <si>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</si>
  <si>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</si>
  <si>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</si>
  <si>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</si>
  <si>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</si>
  <si>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</si>
  <si>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</si>
  <si>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</si>
  <si>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</si>
  <si>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</si>
  <si>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</si>
  <si>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</si>
  <si>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</si>
  <si>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</si>
  <si>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</si>
  <si>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</si>
  <si>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</si>
  <si>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</si>
  <si>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</si>
  <si>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</si>
  <si>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</si>
  <si>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</si>
  <si>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</si>
  <si>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</si>
  <si>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</si>
  <si>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</si>
  <si>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</si>
  <si>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</si>
  <si>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</si>
  <si>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</si>
  <si>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</si>
  <si>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</si>
  <si>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</si>
  <si>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</si>
  <si>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</si>
  <si>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</si>
  <si>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</si>
  <si>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</si>
  <si>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</si>
  <si>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</si>
  <si>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</si>
  <si>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</si>
  <si>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</si>
  <si>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</si>
  <si>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</si>
  <si>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</si>
  <si>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</si>
  <si>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</si>
  <si>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</si>
  <si>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</si>
  <si>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</si>
  <si>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</si>
  <si>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</si>
  <si>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</si>
  <si>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</si>
  <si>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</si>
  <si>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</si>
  <si>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</si>
  <si>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</si>
  <si>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</si>
  <si>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</si>
  <si>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</si>
  <si>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</si>
  <si>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</si>
  <si>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</si>
  <si>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</si>
  <si>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</si>
  <si>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</si>
  <si>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</si>
  <si>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</si>
  <si>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</si>
  <si>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</si>
  <si>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</si>
  <si>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</si>
  <si>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</si>
  <si>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</si>
  <si>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</si>
  <si>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</si>
  <si>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</si>
  <si>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</si>
  <si>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</si>
  <si>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</si>
  <si>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</si>
  <si>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</si>
  <si>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</si>
  <si>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</si>
  <si>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</si>
  <si>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</si>
  <si>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</si>
  <si>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</si>
  <si>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</si>
  <si>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</si>
  <si>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</si>
  <si>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</si>
  <si>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</si>
  <si>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</si>
  <si>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</si>
  <si>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</si>
  <si>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</si>
  <si>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</si>
  <si>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</si>
  <si>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</si>
  <si>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</si>
  <si>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</si>
  <si>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</si>
  <si>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</si>
  <si>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</si>
  <si>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</si>
  <si>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</si>
  <si>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</si>
  <si>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</si>
  <si>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</si>
  <si>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</si>
  <si>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</si>
  <si>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</si>
  <si>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</si>
  <si>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</si>
  <si>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</si>
  <si>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</si>
  <si>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</si>
  <si>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</si>
  <si>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</si>
  <si>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</si>
  <si>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</si>
  <si>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</si>
  <si>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</si>
  <si>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</si>
  <si>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</si>
  <si>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</si>
  <si>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</si>
  <si>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</si>
  <si>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</si>
  <si>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</si>
  <si>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</si>
  <si>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</si>
  <si>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</si>
  <si>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</si>
  <si>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</si>
  <si>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</si>
  <si>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</si>
  <si>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</si>
  <si>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</si>
  <si>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</si>
  <si>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</si>
  <si>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</si>
  <si>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</si>
  <si>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</si>
  <si>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</si>
  <si>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</si>
  <si>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</si>
  <si>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</si>
  <si>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</si>
  <si>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</si>
  <si>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</si>
  <si>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</si>
  <si>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</si>
  <si>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</si>
  <si>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</si>
  <si>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</si>
  <si>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</si>
  <si>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</si>
  <si>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</si>
  <si>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</si>
  <si>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</si>
  <si>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</si>
  <si>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</si>
  <si>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</si>
  <si>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</si>
  <si>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</si>
  <si>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</si>
  <si>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</si>
  <si>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</si>
  <si>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</si>
  <si>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</si>
  <si>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</si>
  <si>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</si>
  <si>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</si>
  <si>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</si>
  <si>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</si>
  <si>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</si>
  <si>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</si>
  <si>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</si>
  <si>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</si>
  <si>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</si>
  <si>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</si>
  <si>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</si>
  <si>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</si>
  <si>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</si>
  <si>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</si>
  <si>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</si>
  <si>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</si>
  <si>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</si>
  <si>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</si>
  <si>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</si>
  <si>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</si>
  <si>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</si>
  <si>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</si>
  <si>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</si>
  <si>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</si>
  <si>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</si>
  <si>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</si>
  <si>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</si>
  <si>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</si>
  <si>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</si>
  <si>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</si>
  <si>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</si>
  <si>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</si>
  <si>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</si>
  <si>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</si>
  <si>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</si>
  <si>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</si>
  <si>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</si>
  <si>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</si>
  <si>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</si>
  <si>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</si>
  <si>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</si>
  <si>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</si>
  <si>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</si>
  <si>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</si>
  <si>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</si>
  <si>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</si>
  <si>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</si>
  <si>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</si>
  <si>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</si>
  <si>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</si>
  <si>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</si>
  <si>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</si>
  <si>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</si>
  <si>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</si>
  <si>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</si>
  <si>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</si>
  <si>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</si>
  <si>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</si>
  <si>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</si>
  <si>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</si>
  <si>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</si>
  <si>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</si>
  <si>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</si>
  <si>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</si>
  <si>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</si>
  <si>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</si>
  <si>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</si>
  <si>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</si>
  <si>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</si>
  <si>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</si>
  <si>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</si>
  <si>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</si>
  <si>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</si>
  <si>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</si>
  <si>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</si>
  <si>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</si>
  <si>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</si>
  <si>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</si>
  <si>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</si>
  <si>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</si>
  <si>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</si>
  <si>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</si>
  <si>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</si>
  <si>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</si>
  <si>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</si>
  <si>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</si>
  <si>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</si>
  <si>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</si>
  <si>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</si>
  <si>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</si>
  <si>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</si>
  <si>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</si>
  <si>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</si>
  <si>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</si>
  <si>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</si>
  <si>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</si>
  <si>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</si>
  <si>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</si>
  <si>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</si>
  <si>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</si>
  <si>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</si>
  <si>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</si>
  <si>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</si>
  <si>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</si>
  <si>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</si>
  <si>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</si>
  <si>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</si>
  <si>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</si>
  <si>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</si>
  <si>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</si>
  <si>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</si>
  <si>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</si>
  <si>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</si>
  <si>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</si>
  <si>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</si>
  <si>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</si>
  <si>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</si>
  <si>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</si>
  <si>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</si>
  <si>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</si>
  <si>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</si>
  <si>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</si>
  <si>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</si>
  <si>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</si>
  <si>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</si>
  <si>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</si>
  <si>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</si>
  <si>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</si>
  <si>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</si>
  <si>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</si>
  <si>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</si>
  <si>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</si>
  <si>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</si>
  <si>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</si>
  <si>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</si>
  <si>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</si>
  <si>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</si>
  <si>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</si>
  <si>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</si>
  <si>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</si>
  <si>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</si>
  <si>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</si>
  <si>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</si>
  <si>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</si>
  <si>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</si>
  <si>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</si>
  <si>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</si>
  <si>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</si>
  <si>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</si>
  <si>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</si>
  <si>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</si>
  <si>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</si>
  <si>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</si>
  <si>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</si>
  <si>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</si>
  <si>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</si>
  <si>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</si>
  <si>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</si>
  <si>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</si>
  <si>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</si>
  <si>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</si>
  <si>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</si>
  <si>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</si>
  <si>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</si>
  <si>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</si>
  <si>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</si>
  <si>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</si>
  <si>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</si>
  <si>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</si>
  <si>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</si>
  <si>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</si>
  <si>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</si>
  <si>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</si>
  <si>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</si>
  <si>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</si>
  <si>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</si>
  <si>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</si>
  <si>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</si>
  <si>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</si>
  <si>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</si>
  <si>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</si>
  <si>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</si>
  <si>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</si>
  <si>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</si>
  <si>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</si>
  <si>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</si>
  <si>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</si>
  <si>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</si>
  <si>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</si>
  <si>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</si>
  <si>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</si>
  <si>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</si>
  <si>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</si>
  <si>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</si>
  <si>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</si>
  <si>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</si>
  <si>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</si>
  <si>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</si>
  <si>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</si>
  <si>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</si>
  <si>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</si>
  <si>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</si>
  <si>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</si>
  <si>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</si>
  <si>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</si>
  <si>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</si>
  <si>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</si>
  <si>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</si>
  <si>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</si>
  <si>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</si>
  <si>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</si>
  <si>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</si>
  <si>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</si>
  <si>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</si>
  <si>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</si>
  <si>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</si>
  <si>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</si>
  <si>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</si>
  <si>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</si>
  <si>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</si>
  <si>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</si>
  <si>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</si>
  <si>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</si>
  <si>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</si>
  <si>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</si>
  <si>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</si>
  <si>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</si>
  <si>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</si>
  <si>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</si>
  <si>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</si>
  <si>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</si>
  <si>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</si>
  <si>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</si>
  <si>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</si>
  <si>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</si>
  <si>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</si>
  <si>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</si>
  <si>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</si>
  <si>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</si>
  <si>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</si>
  <si>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</si>
  <si>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</si>
  <si>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</si>
  <si>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</si>
  <si>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</si>
  <si>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</si>
  <si>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</si>
  <si>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</si>
  <si>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</si>
  <si>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</si>
  <si>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</si>
  <si>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</si>
  <si>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</si>
  <si>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</si>
  <si>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</si>
  <si>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</si>
  <si>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</si>
  <si>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</si>
  <si>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</si>
  <si>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</si>
  <si>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</si>
  <si>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</si>
  <si>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</si>
  <si>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</si>
  <si>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</si>
  <si>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</si>
  <si>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</si>
  <si>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</si>
  <si>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</si>
  <si>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</si>
  <si>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</si>
  <si>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</si>
  <si>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</si>
  <si>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</si>
  <si>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</si>
  <si>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</si>
  <si>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</si>
  <si>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</si>
  <si>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</si>
  <si>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</si>
  <si>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</si>
  <si>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</si>
  <si>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</si>
  <si>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</si>
  <si>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</si>
  <si>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</si>
  <si>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</si>
  <si>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</si>
  <si>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</si>
  <si>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</si>
  <si>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</si>
  <si>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</si>
  <si>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</si>
  <si>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</si>
  <si>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</si>
  <si>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</si>
  <si>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</si>
  <si>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</si>
  <si>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</si>
  <si>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</si>
  <si>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</si>
  <si>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</si>
  <si>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</si>
  <si>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</si>
  <si>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</si>
  <si>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</si>
  <si>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</si>
  <si>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</si>
  <si>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</si>
  <si>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</si>
  <si>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</si>
  <si>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</si>
  <si>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</si>
  <si>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</si>
  <si>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</si>
  <si>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</si>
  <si>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</si>
  <si>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</si>
  <si>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</si>
  <si>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</si>
  <si>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</si>
  <si>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</si>
  <si>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</si>
  <si>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</si>
  <si>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</si>
  <si>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</si>
  <si>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</si>
  <si>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</si>
  <si>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</si>
  <si>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</si>
  <si>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</si>
  <si>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</si>
  <si>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</si>
  <si>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</si>
  <si>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</si>
  <si>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</si>
  <si>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</si>
  <si>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</si>
  <si>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</si>
  <si>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</si>
  <si>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</si>
  <si>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</si>
  <si>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</si>
  <si>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</si>
  <si>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</si>
  <si>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</si>
  <si>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</si>
  <si>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</si>
  <si>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</si>
  <si>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</si>
  <si>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</si>
  <si>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</si>
  <si>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</si>
  <si>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</si>
  <si>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</si>
  <si>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</si>
  <si>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</si>
  <si>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</si>
  <si>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</si>
  <si>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</si>
  <si>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</si>
  <si>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</si>
  <si>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</si>
  <si>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</si>
  <si>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</si>
  <si>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</si>
  <si>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</si>
  <si>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</si>
  <si>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</si>
  <si>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</si>
  <si>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</si>
  <si>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</si>
  <si>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</si>
  <si>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</si>
  <si>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</si>
  <si>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</si>
  <si>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</si>
  <si>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</si>
  <si>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</si>
  <si>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</si>
  <si>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</si>
  <si>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</si>
  <si>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</si>
  <si>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</si>
  <si>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</si>
  <si>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</si>
  <si>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</si>
  <si>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</si>
  <si>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</si>
  <si>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</si>
  <si>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</si>
  <si>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</si>
  <si>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</si>
  <si>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</si>
  <si>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</si>
  <si>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</si>
  <si>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</si>
  <si>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</si>
  <si>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</si>
  <si>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</si>
  <si>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</si>
  <si>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</si>
  <si>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</si>
  <si>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</si>
  <si>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</si>
  <si>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</si>
  <si>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</si>
  <si>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</si>
  <si>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</si>
  <si>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</si>
  <si>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</si>
  <si>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</si>
  <si>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</si>
  <si>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</si>
  <si>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</si>
  <si>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</si>
  <si>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</si>
  <si>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</si>
  <si>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</si>
  <si>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</si>
  <si>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</si>
  <si>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</si>
  <si>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</si>
  <si>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</si>
  <si>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</si>
  <si>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</si>
  <si>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</si>
  <si>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</si>
  <si>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</si>
  <si>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</si>
  <si>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</si>
  <si>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</si>
  <si>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</si>
  <si>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</si>
  <si>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</si>
  <si>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</si>
  <si>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</si>
  <si>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</si>
  <si>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</si>
  <si>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</si>
  <si>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</si>
  <si>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</si>
  <si>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</si>
  <si>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</si>
  <si>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</si>
  <si>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</si>
  <si>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</si>
  <si>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</si>
  <si>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</si>
  <si>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</si>
  <si>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</si>
  <si>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</si>
  <si>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</si>
  <si>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</si>
  <si>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</si>
  <si>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</si>
  <si>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</si>
  <si>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</si>
  <si>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</si>
  <si>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</si>
  <si>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</si>
  <si>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</si>
  <si>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</si>
  <si>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</si>
  <si>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</si>
  <si>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</si>
  <si>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</si>
  <si>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</si>
  <si>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</si>
  <si>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</si>
  <si>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</si>
  <si>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</si>
  <si>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</si>
  <si>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</si>
  <si>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</si>
  <si>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</si>
  <si>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</si>
  <si>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</si>
  <si>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</si>
  <si>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</si>
  <si>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</si>
  <si>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</si>
  <si>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</si>
  <si>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</si>
  <si>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</si>
  <si>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</si>
  <si>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</si>
  <si>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</si>
  <si>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</si>
  <si>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</si>
  <si>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</si>
  <si>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</si>
  <si>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</si>
  <si>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</si>
  <si>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</si>
  <si>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</si>
  <si>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</si>
  <si>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</si>
  <si>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</si>
  <si>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</si>
  <si>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</si>
  <si>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</si>
  <si>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</si>
  <si>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</si>
  <si>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</si>
  <si>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</si>
  <si>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</si>
  <si>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</si>
  <si>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</si>
  <si>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</si>
  <si>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</si>
  <si>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</si>
  <si>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</si>
  <si>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</si>
  <si>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</si>
  <si>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</si>
  <si>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</si>
  <si>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</si>
  <si>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</si>
  <si>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</si>
  <si>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</si>
  <si>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</si>
  <si>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</si>
  <si>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</si>
  <si>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</si>
  <si>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</si>
  <si>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</si>
  <si>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</si>
  <si>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</si>
  <si>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</si>
  <si>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</si>
  <si>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</si>
  <si>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</si>
  <si>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</si>
  <si>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</si>
  <si>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</si>
  <si>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</si>
  <si>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</si>
  <si>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</si>
  <si>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</si>
  <si>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</si>
  <si>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</si>
  <si>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</si>
  <si>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</si>
  <si>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</si>
  <si>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</si>
  <si>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</si>
  <si>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</si>
  <si>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</si>
  <si>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</si>
  <si>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</si>
  <si>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</si>
  <si>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</si>
  <si>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</si>
  <si>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</si>
  <si>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</si>
  <si>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</si>
  <si>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</si>
  <si>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</si>
  <si>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</si>
  <si>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</si>
  <si>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</si>
  <si>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</si>
  <si>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</si>
  <si>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</si>
  <si>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</si>
  <si>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</si>
  <si>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</si>
  <si>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</si>
  <si>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</si>
  <si>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</si>
  <si>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</si>
  <si>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</si>
  <si>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</si>
  <si>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</si>
  <si>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</si>
  <si>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</si>
  <si>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</si>
  <si>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</si>
  <si>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</si>
  <si>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</si>
  <si>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</si>
  <si>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</si>
  <si>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</si>
  <si>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</si>
  <si>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</si>
  <si>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</si>
  <si>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</si>
  <si>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</si>
  <si>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</si>
  <si>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</si>
  <si>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</si>
  <si>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</si>
  <si>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</si>
  <si>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</si>
  <si>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</si>
  <si>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</si>
  <si>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</si>
  <si>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</si>
  <si>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</si>
  <si>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</si>
  <si>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</si>
  <si>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</si>
  <si>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</si>
  <si>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</si>
  <si>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</si>
  <si>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</si>
  <si>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</si>
  <si>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</si>
  <si>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</si>
  <si>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</si>
  <si>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</si>
  <si>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</si>
  <si>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</si>
  <si>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</si>
  <si>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</si>
  <si>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</si>
  <si>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</si>
  <si>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</si>
  <si>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</si>
  <si>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</si>
  <si>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</si>
  <si>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</si>
  <si>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</si>
  <si>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</si>
  <si>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</si>
  <si>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</si>
  <si>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</si>
  <si>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</si>
  <si>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</si>
  <si>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</si>
  <si>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</si>
  <si>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</si>
  <si>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</si>
  <si>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</si>
  <si>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</si>
  <si>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</si>
  <si>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</si>
  <si>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</si>
  <si>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</si>
  <si>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</si>
  <si>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</si>
  <si>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</si>
  <si>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</si>
  <si>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</si>
  <si>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</si>
  <si>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</si>
  <si>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</si>
  <si>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</si>
  <si>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</si>
  <si>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</si>
  <si>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</si>
  <si>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</si>
  <si>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</si>
  <si>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</si>
  <si>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</si>
  <si>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</si>
  <si>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</si>
  <si>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</si>
  <si>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</si>
  <si>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</si>
  <si>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</si>
  <si>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</si>
  <si>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</si>
  <si>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</si>
  <si>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</si>
  <si>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</si>
  <si>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</si>
  <si>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</si>
  <si>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</si>
  <si>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</si>
  <si>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</si>
  <si>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</si>
  <si>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</si>
  <si>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</si>
  <si>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</si>
  <si>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</si>
  <si>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</si>
  <si>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</si>
  <si>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</si>
  <si>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</si>
  <si>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</si>
  <si>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</si>
  <si>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</si>
  <si>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</si>
  <si>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</si>
  <si>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</si>
  <si>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</si>
  <si>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</si>
  <si>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</si>
  <si>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</si>
  <si>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</si>
  <si>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</si>
  <si>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</si>
  <si>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</si>
  <si>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</si>
  <si>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</si>
  <si>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</si>
  <si>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</si>
  <si>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</si>
  <si>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</si>
  <si>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</si>
  <si>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</si>
  <si>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</si>
  <si>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</si>
  <si>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</si>
  <si>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</si>
  <si>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</si>
  <si>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</si>
  <si>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</si>
  <si>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</si>
  <si>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</si>
  <si>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</si>
  <si>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</si>
  <si>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</si>
  <si>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</si>
  <si>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</si>
  <si>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</si>
  <si>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</si>
  <si>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</si>
  <si>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</si>
  <si>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</si>
  <si>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</si>
  <si>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</si>
  <si>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</si>
  <si>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</si>
  <si>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</si>
  <si>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</si>
  <si>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</si>
  <si>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</si>
  <si>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</si>
  <si>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</si>
  <si>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</si>
  <si>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</si>
  <si>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</si>
  <si>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</si>
  <si>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</si>
  <si>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</si>
  <si>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</si>
  <si>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</si>
  <si>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</si>
  <si>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</si>
  <si>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</si>
  <si>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</si>
  <si>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</si>
  <si>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</si>
  <si>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</si>
  <si>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</si>
  <si>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</si>
  <si>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</si>
  <si>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</si>
  <si>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</si>
  <si>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</si>
  <si>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</si>
  <si>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</si>
  <si>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</si>
  <si>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</si>
  <si>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</si>
  <si>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</si>
  <si>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</si>
  <si>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</si>
  <si>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</si>
  <si>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</si>
  <si>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</si>
  <si>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</si>
  <si>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</si>
  <si>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</si>
  <si>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</si>
  <si>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</si>
  <si>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</si>
  <si>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</si>
  <si>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</si>
  <si>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</si>
  <si>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</si>
  <si>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</si>
  <si>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</si>
  <si>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</si>
  <si>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</si>
  <si>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</si>
  <si>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</si>
  <si>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</si>
  <si>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</si>
  <si>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</si>
  <si>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</si>
  <si>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</si>
  <si>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</si>
  <si>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</si>
  <si>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</si>
  <si>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</si>
  <si>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</si>
  <si>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</si>
  <si>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</si>
  <si>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</si>
  <si>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</si>
  <si>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</si>
  <si>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</si>
  <si>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</si>
  <si>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</si>
  <si>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</si>
  <si>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</si>
  <si>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</si>
  <si>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</si>
  <si>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</si>
  <si>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</si>
  <si>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</si>
  <si>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</si>
  <si>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</si>
  <si>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</si>
  <si>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</si>
  <si>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</si>
  <si>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</si>
  <si>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</si>
  <si>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</si>
  <si>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</si>
  <si>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</si>
  <si>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</si>
  <si>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</si>
  <si>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</si>
  <si>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</si>
  <si>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</si>
  <si>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</si>
  <si>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</si>
  <si>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</si>
  <si>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</si>
  <si>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</si>
  <si>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</si>
  <si>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</si>
  <si>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</si>
  <si>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</si>
  <si>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</si>
  <si>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</si>
  <si>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</si>
  <si>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</si>
  <si>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</si>
  <si>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</si>
  <si>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</si>
  <si>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</si>
  <si>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</si>
  <si>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</si>
  <si>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</si>
  <si>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</si>
  <si>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</si>
  <si>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</si>
  <si>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</si>
  <si>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</si>
  <si>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</si>
  <si>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</si>
  <si>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</si>
  <si>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</si>
  <si>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</si>
  <si>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</si>
  <si>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</si>
  <si>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</si>
  <si>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</si>
  <si>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</si>
  <si>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</si>
  <si>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</si>
  <si>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</si>
  <si>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</si>
  <si>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</si>
  <si>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</si>
  <si>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</si>
  <si>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</si>
  <si>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</si>
  <si>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</si>
  <si>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</si>
  <si>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</si>
  <si>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</si>
  <si>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</si>
  <si>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</si>
  <si>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</si>
  <si>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</si>
  <si>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</si>
  <si>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</si>
  <si>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</si>
  <si>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</si>
  <si>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</si>
  <si>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</si>
  <si>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</si>
  <si>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</si>
  <si>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</si>
  <si>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</si>
  <si>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</si>
  <si>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</si>
  <si>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</si>
  <si>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</si>
  <si>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</si>
  <si>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</si>
  <si>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</si>
  <si>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</si>
  <si>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</si>
  <si>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</si>
  <si>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</si>
  <si>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</si>
  <si>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</si>
  <si>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</si>
  <si>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</si>
  <si>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</si>
  <si>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</si>
  <si>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</si>
  <si>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</si>
  <si>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</si>
  <si>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</si>
  <si>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</si>
  <si>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</si>
  <si>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</si>
  <si>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</si>
  <si>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</si>
  <si>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</si>
  <si>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</si>
  <si>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</si>
  <si>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</si>
  <si>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</si>
  <si>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</si>
  <si>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</si>
  <si>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</si>
  <si>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</si>
  <si>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</si>
  <si>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</si>
  <si>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</si>
  <si>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</si>
  <si>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</si>
  <si>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</si>
  <si>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</si>
  <si>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</si>
  <si>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</si>
  <si>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</si>
  <si>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</si>
  <si>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</si>
  <si>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</si>
  <si>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</si>
  <si>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</si>
  <si>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</si>
  <si>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</si>
  <si>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</si>
  <si>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</si>
  <si>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</si>
  <si>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</si>
  <si>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</si>
  <si>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</si>
  <si>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</si>
  <si>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</si>
  <si>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</si>
  <si>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</si>
  <si>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</si>
  <si>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</si>
  <si>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</si>
  <si>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</si>
  <si>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</si>
  <si>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</si>
  <si>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</si>
  <si>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</si>
  <si>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</si>
  <si>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</si>
  <si>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</si>
  <si>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</si>
  <si>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</si>
  <si>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</si>
  <si>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</si>
  <si>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</si>
  <si>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</si>
  <si>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</si>
  <si>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</si>
  <si>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</si>
  <si>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</si>
  <si>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</si>
  <si>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</si>
  <si>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</si>
  <si>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</si>
  <si>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</si>
  <si>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</si>
  <si>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</si>
  <si>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</si>
  <si>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</si>
  <si>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</si>
  <si>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</si>
  <si>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</si>
  <si>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</si>
  <si>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</si>
  <si>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</si>
  <si>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</si>
  <si>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</si>
  <si>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</si>
  <si>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</si>
  <si>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</si>
  <si>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</si>
  <si>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</si>
  <si>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</si>
  <si>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</si>
  <si>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</si>
  <si>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</si>
  <si>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</si>
  <si>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</si>
  <si>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</si>
  <si>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</si>
  <si>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</si>
  <si>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</si>
  <si>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</si>
  <si>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</si>
  <si>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</si>
  <si>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</si>
  <si>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</si>
  <si>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</si>
  <si>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</si>
  <si>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</si>
  <si>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</si>
  <si>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</si>
  <si>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</si>
  <si>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</si>
  <si>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</si>
  <si>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</si>
  <si>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</si>
  <si>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</si>
  <si>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</si>
  <si>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</si>
  <si>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</si>
  <si>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</si>
  <si>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</si>
  <si>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</si>
  <si>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</si>
  <si>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</si>
  <si>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</si>
  <si>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</si>
  <si>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</si>
  <si>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</si>
  <si>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</si>
  <si>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</si>
  <si>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</si>
  <si>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</si>
  <si>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</si>
  <si>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</si>
  <si>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</si>
  <si>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</si>
  <si>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</si>
  <si>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</si>
  <si>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</si>
  <si>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</si>
  <si>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</si>
  <si>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</si>
  <si>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</si>
  <si>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</si>
  <si>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</si>
  <si>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</si>
  <si>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</si>
  <si>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</si>
  <si>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</si>
  <si>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</si>
  <si>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</si>
  <si>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</si>
  <si>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</si>
  <si>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</si>
  <si>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</si>
  <si>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</si>
  <si>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</si>
  <si>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</si>
  <si>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</si>
  <si>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</si>
  <si>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</si>
  <si>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</si>
  <si>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</si>
  <si>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</si>
  <si>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</si>
  <si>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</si>
  <si>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</si>
  <si>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</si>
  <si>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</si>
  <si>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</si>
  <si>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</si>
  <si>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</si>
  <si>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</si>
  <si>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</si>
  <si>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</si>
  <si>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</si>
  <si>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</si>
  <si>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</si>
  <si>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</si>
  <si>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</si>
  <si>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</si>
  <si>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</si>
  <si>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</si>
  <si>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</si>
  <si>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</si>
  <si>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</si>
  <si>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</si>
  <si>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</si>
  <si>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</si>
  <si>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</si>
  <si>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</si>
  <si>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</si>
  <si>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</si>
  <si>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</si>
  <si>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</si>
  <si>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</si>
  <si>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</si>
  <si>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</si>
  <si>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</si>
  <si>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</si>
  <si>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</si>
  <si>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</si>
  <si>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</si>
  <si>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</si>
  <si>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</si>
  <si>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</si>
  <si>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</si>
  <si>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</si>
  <si>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</si>
  <si>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</si>
  <si>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</si>
  <si>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</si>
  <si>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</si>
  <si>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</si>
  <si>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</si>
  <si>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</si>
  <si>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</si>
  <si>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</si>
  <si>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</si>
  <si>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</si>
  <si>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</si>
  <si>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</si>
  <si>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</si>
  <si>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</si>
  <si>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</si>
  <si>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</si>
  <si>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</si>
  <si>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</si>
  <si>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</si>
  <si>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</si>
  <si>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</si>
  <si>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</si>
  <si>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</si>
  <si>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</si>
  <si>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</si>
  <si>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</si>
  <si>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</si>
  <si>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</si>
  <si>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</si>
  <si>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</si>
  <si>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</si>
  <si>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</si>
  <si>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</si>
  <si>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</si>
  <si>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</si>
  <si>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</si>
  <si>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</si>
  <si>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</si>
  <si>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</si>
  <si>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</si>
  <si>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</si>
  <si>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</si>
  <si>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</si>
  <si>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</si>
  <si>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</si>
  <si>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</si>
  <si>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</si>
  <si>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</si>
  <si>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</si>
  <si>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</si>
  <si>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</si>
  <si>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</si>
  <si>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</si>
  <si>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</si>
  <si>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</si>
  <si>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</si>
  <si>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</si>
  <si>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</si>
  <si>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</si>
  <si>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</si>
  <si>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</si>
  <si>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</si>
  <si>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</si>
  <si>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</si>
  <si>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</si>
  <si>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</si>
  <si>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</si>
  <si>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</si>
  <si>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</si>
  <si>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</si>
  <si>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</si>
  <si>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</si>
  <si>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</si>
  <si>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</si>
  <si>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</si>
  <si>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</si>
  <si>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</si>
  <si>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</si>
  <si>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</si>
  <si>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</si>
  <si>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</si>
  <si>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</si>
  <si>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</si>
  <si>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</si>
  <si>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</si>
  <si>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</si>
  <si>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</si>
  <si>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</si>
  <si>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</si>
  <si>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</si>
  <si>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</si>
  <si>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</si>
  <si>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</si>
  <si>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</si>
  <si>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</si>
  <si>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</si>
  <si>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</si>
  <si>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</si>
  <si>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</si>
  <si>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</si>
  <si>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</si>
  <si>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</si>
  <si>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</si>
  <si>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</si>
  <si>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</si>
  <si>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</si>
  <si>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</si>
  <si>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</si>
  <si>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</si>
  <si>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</si>
  <si>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</si>
  <si>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</si>
  <si>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</si>
  <si>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</si>
  <si>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</si>
  <si>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</si>
  <si>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</si>
  <si>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</si>
  <si>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</si>
  <si>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</si>
  <si>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</si>
  <si>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</si>
  <si>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</si>
  <si>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</si>
  <si>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</si>
  <si>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</si>
  <si>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</si>
  <si>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</si>
  <si>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</si>
  <si>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</si>
  <si>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</si>
  <si>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</si>
  <si>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</si>
  <si>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</si>
  <si>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</si>
  <si>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</si>
  <si>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</si>
  <si>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</si>
  <si>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</si>
  <si>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</si>
  <si>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</si>
  <si>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</si>
  <si>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</si>
  <si>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</si>
  <si>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</si>
  <si>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</si>
  <si>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</si>
  <si>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</si>
  <si>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</si>
  <si>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</si>
  <si>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</si>
  <si>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</si>
  <si>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</si>
  <si>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</si>
  <si>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</si>
  <si>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</si>
  <si>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</si>
  <si>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</si>
  <si>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</si>
  <si>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</si>
  <si>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</si>
  <si>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</si>
  <si>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</si>
  <si>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</si>
  <si>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</si>
  <si>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</si>
  <si>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</si>
  <si>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</si>
  <si>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</si>
  <si>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</si>
  <si>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</si>
  <si>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</si>
  <si>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</si>
  <si>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</si>
  <si>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</si>
  <si>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</si>
  <si>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</si>
  <si>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</si>
  <si>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</si>
  <si>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</si>
  <si>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</si>
  <si>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</si>
  <si>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</si>
  <si>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</si>
  <si>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</si>
  <si>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</si>
  <si>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</si>
  <si>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</si>
  <si>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</si>
  <si>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</si>
  <si>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</si>
  <si>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</si>
  <si>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</si>
  <si>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</si>
  <si>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</si>
  <si>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</si>
  <si>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</si>
  <si>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</si>
  <si>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</si>
  <si>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</si>
  <si>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</si>
  <si>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</si>
  <si>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</si>
  <si>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</si>
  <si>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</si>
  <si>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</si>
  <si>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</si>
  <si>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</si>
  <si>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</si>
  <si>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</si>
  <si>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</si>
  <si>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</si>
  <si>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</si>
  <si>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</si>
  <si>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</si>
  <si>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</si>
  <si>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</si>
  <si>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</si>
  <si>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</si>
  <si>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</si>
  <si>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</si>
  <si>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</si>
  <si>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</si>
  <si>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</si>
  <si>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</si>
  <si>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</si>
  <si>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</si>
  <si>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</si>
  <si>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</si>
  <si>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</si>
  <si>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</si>
  <si>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</si>
  <si>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</si>
  <si>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</si>
  <si>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</si>
  <si>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</si>
  <si>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</si>
  <si>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</si>
  <si>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</si>
  <si>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</si>
  <si>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</si>
  <si>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</si>
  <si>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</si>
  <si>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</si>
  <si>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</si>
  <si>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</si>
  <si>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</si>
  <si>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</si>
  <si>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</si>
  <si>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</si>
  <si>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</si>
  <si>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</si>
  <si>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</si>
  <si>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</si>
  <si>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</si>
  <si>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</si>
  <si>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</si>
  <si>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</si>
  <si>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</si>
  <si>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</si>
  <si>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</si>
  <si>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</si>
  <si>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</si>
  <si>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</si>
  <si>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</si>
  <si>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</si>
  <si>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</si>
  <si>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</si>
  <si>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</si>
  <si>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</si>
  <si>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</si>
  <si>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</si>
  <si>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</si>
  <si>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</si>
  <si>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</si>
  <si>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</si>
  <si>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</si>
  <si>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</si>
  <si>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</si>
  <si>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</si>
  <si>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</si>
  <si>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</si>
  <si>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</si>
  <si>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</si>
  <si>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</si>
  <si>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</si>
  <si>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</si>
  <si>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</si>
  <si>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</si>
  <si>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</si>
  <si>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</si>
  <si>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</si>
  <si>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</si>
  <si>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</si>
  <si>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</si>
  <si>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</si>
  <si>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</si>
  <si>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</si>
  <si>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</si>
  <si>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</si>
  <si>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</si>
  <si>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</si>
  <si>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</si>
  <si>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</si>
  <si>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</si>
  <si>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</si>
  <si>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</si>
  <si>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</si>
  <si>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</si>
  <si>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</si>
  <si>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</si>
  <si>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</si>
  <si>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</si>
  <si>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</si>
  <si>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</si>
  <si>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</si>
  <si>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</si>
  <si>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</si>
  <si>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</si>
  <si>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</si>
  <si>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</si>
  <si>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</si>
  <si>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</si>
  <si>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</si>
  <si>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</si>
  <si>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</si>
  <si>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</si>
  <si>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</si>
  <si>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</si>
  <si>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</si>
  <si>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</si>
  <si>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</si>
  <si>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</si>
  <si>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</si>
  <si>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</si>
  <si>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</si>
  <si>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</si>
  <si>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</si>
  <si>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</si>
  <si>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</si>
  <si>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</si>
  <si>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</si>
  <si>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</si>
  <si>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</si>
  <si>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</si>
  <si>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</si>
  <si>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</si>
  <si>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</si>
  <si>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</si>
  <si>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</si>
  <si>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</si>
  <si>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</si>
  <si>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</si>
  <si>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</si>
  <si>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</si>
  <si>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</si>
  <si>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</si>
  <si>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</si>
  <si>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</si>
  <si>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</si>
  <si>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</si>
  <si>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</si>
  <si>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</si>
  <si>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</si>
  <si>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</si>
  <si>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</si>
  <si>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</si>
  <si>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</si>
  <si>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</si>
  <si>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</si>
  <si>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</si>
  <si>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</si>
  <si>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</si>
  <si>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</si>
  <si>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</si>
  <si>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</si>
  <si>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</si>
  <si>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</si>
  <si>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</si>
  <si>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</si>
  <si>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</si>
  <si>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</si>
  <si>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</si>
  <si>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</si>
  <si>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</si>
  <si>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</si>
  <si>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</si>
  <si>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</si>
  <si>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</si>
  <si>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</si>
  <si>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</si>
  <si>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</si>
  <si>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</si>
  <si>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</si>
  <si>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</si>
  <si>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</si>
  <si>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</si>
  <si>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</si>
  <si>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</si>
  <si>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</si>
  <si>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</si>
  <si>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</si>
  <si>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</si>
  <si>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</si>
  <si>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</si>
  <si>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</si>
  <si>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</si>
  <si>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</si>
  <si>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</si>
  <si>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</si>
  <si>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</si>
  <si>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</si>
  <si>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</si>
  <si>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</si>
  <si>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</si>
  <si>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</si>
  <si>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</si>
  <si>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</si>
  <si>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</si>
  <si>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</si>
  <si>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</si>
  <si>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</si>
  <si>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</si>
  <si>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</si>
  <si>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</si>
  <si>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</si>
  <si>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</si>
  <si>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</si>
  <si>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</si>
  <si>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</si>
  <si>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</si>
  <si>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</si>
  <si>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</si>
  <si>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</si>
  <si>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</si>
  <si>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</si>
  <si>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</si>
  <si>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</si>
  <si>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</si>
  <si>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</si>
  <si>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</si>
  <si>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</si>
  <si>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</si>
  <si>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</si>
  <si>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</si>
  <si>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</si>
  <si>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</si>
  <si>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</si>
  <si>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</si>
  <si>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</si>
  <si>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</si>
  <si>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</si>
  <si>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</si>
  <si>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</si>
  <si>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</si>
  <si>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</si>
  <si>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</si>
  <si>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</si>
  <si>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</si>
  <si>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</si>
  <si>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</si>
  <si>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</si>
  <si>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</si>
  <si>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</si>
  <si>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</si>
  <si>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</si>
  <si>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</si>
  <si>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</si>
  <si>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</si>
  <si>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</si>
  <si>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</si>
  <si>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</si>
  <si>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</si>
  <si>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</si>
  <si>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</si>
  <si>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</si>
  <si>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</si>
  <si>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</si>
  <si>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</si>
  <si>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</si>
  <si>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</si>
  <si>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</si>
  <si>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</si>
  <si>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</si>
  <si>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</si>
  <si>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</si>
  <si>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</si>
  <si>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</si>
  <si>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</si>
  <si>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</si>
  <si>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</si>
  <si>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</si>
  <si>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</si>
  <si>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</si>
  <si>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</si>
  <si>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</si>
  <si>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</si>
  <si>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</si>
  <si>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</si>
  <si>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</si>
  <si>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</si>
  <si>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</si>
  <si>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</si>
  <si>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</si>
  <si>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</si>
  <si>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</si>
  <si>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</si>
  <si>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</si>
  <si>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</si>
  <si>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</si>
  <si>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</si>
  <si>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</si>
  <si>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</si>
  <si>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</si>
  <si>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</si>
  <si>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</si>
  <si>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</si>
  <si>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</si>
  <si>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</si>
  <si>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</si>
  <si>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</si>
  <si>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</si>
  <si>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</si>
  <si>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</si>
  <si>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</si>
  <si>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</si>
  <si>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</si>
  <si>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</si>
  <si>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</si>
  <si>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</si>
  <si>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</si>
  <si>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</si>
  <si>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</si>
  <si>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</si>
  <si>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</si>
  <si>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</si>
  <si>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</si>
  <si>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</si>
  <si>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</si>
  <si>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</si>
  <si>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</si>
  <si>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</si>
  <si>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</si>
  <si>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</si>
  <si>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</si>
  <si>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</si>
  <si>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</si>
  <si>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</si>
  <si>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</si>
  <si>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</si>
  <si>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</si>
  <si>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</si>
  <si>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</si>
  <si>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</si>
  <si>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</si>
  <si>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</si>
  <si>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</si>
  <si>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</si>
  <si>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</si>
  <si>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</si>
  <si>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</si>
  <si>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</si>
  <si>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</si>
  <si>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</si>
  <si>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</si>
  <si>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</si>
  <si>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</si>
  <si>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</si>
  <si>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</si>
  <si>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</si>
  <si>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</si>
  <si>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</si>
  <si>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</si>
  <si>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</si>
  <si>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</si>
  <si>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</si>
  <si>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</si>
  <si>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</si>
  <si>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</si>
  <si>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</si>
  <si>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</si>
  <si>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</si>
  <si>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</si>
  <si>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</si>
  <si>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</si>
  <si>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</si>
  <si>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</si>
  <si>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</si>
  <si>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</si>
  <si>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</si>
  <si>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</si>
  <si>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</si>
  <si>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</si>
  <si>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</si>
  <si>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</si>
  <si>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</si>
  <si>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</si>
  <si>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</si>
  <si>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</si>
  <si>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</si>
  <si>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</si>
  <si>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</si>
  <si>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</si>
  <si>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</si>
  <si>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</si>
  <si>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</si>
  <si>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</si>
  <si>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</si>
  <si>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</si>
  <si>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</si>
  <si>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</si>
  <si>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</si>
  <si>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</si>
  <si>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</si>
  <si>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</si>
  <si>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</si>
  <si>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</si>
  <si>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</si>
  <si>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</si>
  <si>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</si>
  <si>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</si>
  <si>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</si>
  <si>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</si>
  <si>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</si>
  <si>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</si>
  <si>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</si>
  <si>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</si>
  <si>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</si>
  <si>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</si>
  <si>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</si>
  <si>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</si>
  <si>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</si>
  <si>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</si>
  <si>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</si>
  <si>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</si>
  <si>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</si>
  <si>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</si>
  <si>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</si>
  <si>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</si>
  <si>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</si>
  <si>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</si>
  <si>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</si>
  <si>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</si>
  <si>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</si>
  <si>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</si>
  <si>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</si>
  <si>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</si>
  <si>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</si>
  <si>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</si>
  <si>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</si>
  <si>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</si>
  <si>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</si>
  <si>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</si>
  <si>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</si>
  <si>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</si>
  <si>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</si>
  <si>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</si>
  <si>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</si>
  <si>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</si>
  <si>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</si>
  <si>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</si>
  <si>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</si>
  <si>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</si>
  <si>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</si>
  <si>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</si>
  <si>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</si>
  <si>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</si>
  <si>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</si>
  <si>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</si>
  <si>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</si>
  <si>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</si>
  <si>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</si>
  <si>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</si>
  <si>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</si>
  <si>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</si>
  <si>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</si>
  <si>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</si>
  <si>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</si>
  <si>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</si>
  <si>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</si>
  <si>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</si>
  <si>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</si>
  <si>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</si>
  <si>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</si>
  <si>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</si>
  <si>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</si>
  <si>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</si>
  <si>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</si>
  <si>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</si>
  <si>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</si>
  <si>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</si>
  <si>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</si>
  <si>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</si>
  <si>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</si>
  <si>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</si>
  <si>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</si>
  <si>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</si>
  <si>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</si>
  <si>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</si>
  <si>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</si>
  <si>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</si>
  <si>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</si>
  <si>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</si>
  <si>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</si>
  <si>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</si>
  <si>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</si>
  <si>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</si>
  <si>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</si>
  <si>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</si>
  <si>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</si>
  <si>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</si>
  <si>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</si>
  <si>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</si>
  <si>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</si>
  <si>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</si>
  <si>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</si>
  <si>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</si>
  <si>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</si>
  <si>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</si>
  <si>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</si>
  <si>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</si>
  <si>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</si>
  <si>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</si>
  <si>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</si>
  <si>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</si>
  <si>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</si>
  <si>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</si>
  <si>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</si>
  <si>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</si>
  <si>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</si>
  <si>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</si>
  <si>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</si>
  <si>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</si>
  <si>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</si>
  <si>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</si>
  <si>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</si>
  <si>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</si>
  <si>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</si>
  <si>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</si>
  <si>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</si>
  <si>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</si>
  <si>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</si>
  <si>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</si>
  <si>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</si>
  <si>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</si>
  <si>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</si>
  <si>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</si>
  <si>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</si>
  <si>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</si>
  <si>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</si>
  <si>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</si>
  <si>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</si>
  <si>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</si>
  <si>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</si>
  <si>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</si>
  <si>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</si>
  <si>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</si>
  <si>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</si>
  <si>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</si>
  <si>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</si>
  <si>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</si>
  <si>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</si>
  <si>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</si>
  <si>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</si>
  <si>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</si>
  <si>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</si>
  <si>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</si>
  <si>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</si>
  <si>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</si>
  <si>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</si>
  <si>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</si>
  <si>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</si>
  <si>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</si>
  <si>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</si>
  <si>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</si>
  <si>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</si>
  <si>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</si>
  <si>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</si>
  <si>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</si>
  <si>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</si>
  <si>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</si>
  <si>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</si>
  <si>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</si>
  <si>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</si>
  <si>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</si>
  <si>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</si>
  <si>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</si>
  <si>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</si>
  <si>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</si>
  <si>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</si>
  <si>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</si>
  <si>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</si>
  <si>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</si>
  <si>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</si>
  <si>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</si>
  <si>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</si>
  <si>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</si>
  <si>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</si>
  <si>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</si>
  <si>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</si>
  <si>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</si>
  <si>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</si>
  <si>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</si>
  <si>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</si>
  <si>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</si>
  <si>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</si>
  <si>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</si>
  <si>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</si>
  <si>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</si>
  <si>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</si>
  <si>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</si>
  <si>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</si>
  <si>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</si>
  <si>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</si>
  <si>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</si>
  <si>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</si>
  <si>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</si>
  <si>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</si>
  <si>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</si>
  <si>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</si>
  <si>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</si>
  <si>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</si>
  <si>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</si>
  <si>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</si>
  <si>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</si>
  <si>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</si>
  <si>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</si>
  <si>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</si>
  <si>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</si>
  <si>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</si>
  <si>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</si>
  <si>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</si>
  <si>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</si>
  <si>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</si>
  <si>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</si>
  <si>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</si>
  <si>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</si>
  <si>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</si>
  <si>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</si>
  <si>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</si>
  <si>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</si>
  <si>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</si>
  <si>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</si>
  <si>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</si>
  <si>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</si>
  <si>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</si>
  <si>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</si>
  <si>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</si>
  <si>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</si>
  <si>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</si>
  <si>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</si>
  <si>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</si>
  <si>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</si>
  <si>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</si>
  <si>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</si>
  <si>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</si>
  <si>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</si>
  <si>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</si>
  <si>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</si>
  <si>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</si>
  <si>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</si>
  <si>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</si>
  <si>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</si>
  <si>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</si>
  <si>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</si>
  <si>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</si>
  <si>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</si>
  <si>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</si>
  <si>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</si>
  <si>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</si>
  <si>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</si>
  <si>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</si>
  <si>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</si>
  <si>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</si>
  <si>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</si>
  <si>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</si>
  <si>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</si>
  <si>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</si>
  <si>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</si>
  <si>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</si>
  <si>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</si>
  <si>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</si>
  <si>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</si>
  <si>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</si>
  <si>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</si>
  <si>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</si>
  <si>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</si>
  <si>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</si>
  <si>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</si>
  <si>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</si>
  <si>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</si>
  <si>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</si>
  <si>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</si>
  <si>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</si>
  <si>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</si>
  <si>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</si>
  <si>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</si>
  <si>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</si>
  <si>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</si>
  <si>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</si>
  <si>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</si>
  <si>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</si>
  <si>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</si>
  <si>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</si>
  <si>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</si>
  <si>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</si>
  <si>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</si>
  <si>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</si>
  <si>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</si>
  <si>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</si>
  <si>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</si>
  <si>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</si>
  <si>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</si>
  <si>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</si>
  <si>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</si>
  <si>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</si>
  <si>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</si>
  <si>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</si>
  <si>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</si>
  <si>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</si>
  <si>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</si>
  <si>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</si>
  <si>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</si>
  <si>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</si>
  <si>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</si>
  <si>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</si>
  <si>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</si>
  <si>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</si>
  <si>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</si>
  <si>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</si>
  <si>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</si>
  <si>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</si>
  <si>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</si>
  <si>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</si>
  <si>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</si>
  <si>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</si>
  <si>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</si>
  <si>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</si>
  <si>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</si>
  <si>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</si>
  <si>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</si>
  <si>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</si>
  <si>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</si>
  <si>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</si>
  <si>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</si>
  <si>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</si>
  <si>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</si>
  <si>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</si>
  <si>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</si>
  <si>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</si>
  <si>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</si>
  <si>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</si>
  <si>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</si>
  <si>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</si>
  <si>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</si>
  <si>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</si>
  <si>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</si>
  <si>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</si>
  <si>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</si>
  <si>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</si>
  <si>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</si>
  <si>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</si>
  <si>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</si>
  <si>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</si>
  <si>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</si>
  <si>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</si>
  <si>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</si>
  <si>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</si>
  <si>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</si>
  <si>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</si>
  <si>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</si>
  <si>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</si>
  <si>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</si>
  <si>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</si>
  <si>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</si>
  <si>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</si>
  <si>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</si>
  <si>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</si>
  <si>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</si>
  <si>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</si>
  <si>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</si>
  <si>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</si>
  <si>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</si>
  <si>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</si>
  <si>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</si>
  <si>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</si>
  <si>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</si>
  <si>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</si>
  <si>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</si>
  <si>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</si>
  <si>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</si>
  <si>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</si>
  <si>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</si>
  <si>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</si>
  <si>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</si>
  <si>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</si>
  <si>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</si>
  <si>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</si>
  <si>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</si>
  <si>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</si>
  <si>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</si>
  <si>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</si>
  <si>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</si>
  <si>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</si>
  <si>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</si>
  <si>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</si>
  <si>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</si>
  <si>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</si>
  <si>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</si>
  <si>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</si>
  <si>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</si>
  <si>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</si>
  <si>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</si>
  <si>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</si>
  <si>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</si>
  <si>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</si>
  <si>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</si>
  <si>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</si>
  <si>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</si>
  <si>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</si>
  <si>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</si>
  <si>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</si>
  <si>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</si>
  <si>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</si>
  <si>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</si>
  <si>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</si>
  <si>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</si>
  <si>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</si>
  <si>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</si>
  <si>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</si>
  <si>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</si>
  <si>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</si>
  <si>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</si>
  <si>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</si>
  <si>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</si>
  <si>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</si>
  <si>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</si>
  <si>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</si>
  <si>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</si>
  <si>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</si>
  <si>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</si>
  <si>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</si>
  <si>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</si>
  <si>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</si>
  <si>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</si>
  <si>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</si>
  <si>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</si>
  <si>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</si>
  <si>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</si>
  <si>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</si>
  <si>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</si>
  <si>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</si>
  <si>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</si>
  <si>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</si>
  <si>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</si>
  <si>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</si>
  <si>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</si>
  <si>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</si>
  <si>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</si>
  <si>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</si>
  <si>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</si>
  <si>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</si>
  <si>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</si>
  <si>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</si>
  <si>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</si>
  <si>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</si>
  <si>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</si>
  <si>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</si>
  <si>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</si>
  <si>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</si>
  <si>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</si>
  <si>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</si>
  <si>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</si>
  <si>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</si>
  <si>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</si>
  <si>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</si>
  <si>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</si>
  <si>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</si>
  <si>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</si>
  <si>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</si>
  <si>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</si>
  <si>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</si>
  <si>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</si>
  <si>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</si>
  <si>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</si>
  <si>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</si>
  <si>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</si>
  <si>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</si>
  <si>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</si>
  <si>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</si>
  <si>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</si>
  <si>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</si>
  <si>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</si>
  <si>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</si>
  <si>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</si>
  <si>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</si>
  <si>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</si>
  <si>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</si>
  <si>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</si>
  <si>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</si>
  <si>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</si>
  <si>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</si>
  <si>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</si>
  <si>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</si>
  <si>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</si>
  <si>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</si>
  <si>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</si>
  <si>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</si>
  <si>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</si>
  <si>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</si>
  <si>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</si>
  <si>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</si>
  <si>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</si>
  <si>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</si>
  <si>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</si>
  <si>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</si>
  <si>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</si>
  <si>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</si>
  <si>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</si>
  <si>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</si>
  <si>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</si>
  <si>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</si>
  <si>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</si>
  <si>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</si>
  <si>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</si>
  <si>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</si>
  <si>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</si>
  <si>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</si>
  <si>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</si>
  <si>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</si>
  <si>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</si>
  <si>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</si>
  <si>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</si>
  <si>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</si>
  <si>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</si>
  <si>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</si>
  <si>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</si>
  <si>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</si>
  <si>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</si>
  <si>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</si>
  <si>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</si>
  <si>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</si>
  <si>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</si>
  <si>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</si>
  <si>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</si>
  <si>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</si>
  <si>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</si>
  <si>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</si>
  <si>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</si>
  <si>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</si>
  <si>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</si>
  <si>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</si>
  <si>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</si>
  <si>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</si>
  <si>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</si>
  <si>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</si>
  <si>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</si>
  <si>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</si>
  <si>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</si>
  <si>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</si>
  <si>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</si>
  <si>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</si>
  <si>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</si>
  <si>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</si>
  <si>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</si>
  <si>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</si>
  <si>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</si>
  <si>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</si>
  <si>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</si>
  <si>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</si>
  <si>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</si>
  <si>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</si>
  <si>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</si>
  <si>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</si>
  <si>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</si>
  <si>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</si>
  <si>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</si>
  <si>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</si>
  <si>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</si>
  <si>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</si>
  <si>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</si>
  <si>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</si>
  <si>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</si>
  <si>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</si>
  <si>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</si>
  <si>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</si>
  <si>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</si>
  <si>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</si>
  <si>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</si>
  <si>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</si>
  <si>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</si>
  <si>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</si>
  <si>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</si>
  <si>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</si>
  <si>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</si>
  <si>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</si>
  <si>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</si>
  <si>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</si>
  <si>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</si>
  <si>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</si>
  <si>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</si>
  <si>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</si>
  <si>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</si>
  <si>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</si>
  <si>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</si>
  <si>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</si>
  <si>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</si>
  <si>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</si>
  <si>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</si>
  <si>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</si>
  <si>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</si>
  <si>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</si>
  <si>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</si>
  <si>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</si>
  <si>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</si>
  <si>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</si>
  <si>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</si>
  <si>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</si>
  <si>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</si>
  <si>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</si>
  <si>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</si>
  <si>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</si>
  <si>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</si>
  <si>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</si>
  <si>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</si>
  <si>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</si>
  <si>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</si>
  <si>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</si>
  <si>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</si>
  <si>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</si>
  <si>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</si>
  <si>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</si>
  <si>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</si>
  <si>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</si>
  <si>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</si>
  <si>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</si>
  <si>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</si>
  <si>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</si>
  <si>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</si>
  <si>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</si>
  <si>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</si>
  <si>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</si>
  <si>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</si>
  <si>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</si>
  <si>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</si>
  <si>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</si>
  <si>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</si>
  <si>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</si>
  <si>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</si>
  <si>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</si>
  <si>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</si>
  <si>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</si>
  <si>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</si>
  <si>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</si>
  <si>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</si>
  <si>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</si>
  <si>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</si>
  <si>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</si>
  <si>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</si>
  <si>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</si>
  <si>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</si>
  <si>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</si>
  <si>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</si>
  <si>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</si>
  <si>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</si>
  <si>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</si>
  <si>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</si>
  <si>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</si>
  <si>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</si>
  <si>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</si>
  <si>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</si>
  <si>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</si>
  <si>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</si>
  <si>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</si>
  <si>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</si>
  <si>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</si>
  <si>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</si>
  <si>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</si>
  <si>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</si>
  <si>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</si>
  <si>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</si>
  <si>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</si>
  <si>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</si>
  <si>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</si>
  <si>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</si>
  <si>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</si>
  <si>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</si>
  <si>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</si>
  <si>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</si>
  <si>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</si>
  <si>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</si>
  <si>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</si>
  <si>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</si>
  <si>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</si>
  <si>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</si>
  <si>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</si>
  <si>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</si>
  <si>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</si>
  <si>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</si>
  <si>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</si>
  <si>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</si>
  <si>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</si>
  <si>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</si>
  <si>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</si>
  <si>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</si>
  <si>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</si>
  <si>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</si>
  <si>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</si>
  <si>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</si>
  <si>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</si>
  <si>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</si>
  <si>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</si>
  <si>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</si>
  <si>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</si>
  <si>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</si>
  <si>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</si>
  <si>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</si>
  <si>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</si>
  <si>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</si>
  <si>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</si>
  <si>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</si>
  <si>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</si>
  <si>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</si>
  <si>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</si>
  <si>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</si>
  <si>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</si>
  <si>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</si>
  <si>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</si>
  <si>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</si>
  <si>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</si>
  <si>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</si>
  <si>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</si>
  <si>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</si>
  <si>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</si>
  <si>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</si>
  <si>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</si>
  <si>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</si>
  <si>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</si>
  <si>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</si>
  <si>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</si>
  <si>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</si>
  <si>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</si>
  <si>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</si>
  <si>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</si>
  <si>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</si>
  <si>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</si>
  <si>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</si>
  <si>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</si>
  <si>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</si>
  <si>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</si>
  <si>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</si>
  <si>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</si>
  <si>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</si>
  <si>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</si>
  <si>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</si>
  <si>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</si>
  <si>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</si>
  <si>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</si>
  <si>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</si>
  <si>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</si>
  <si>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</si>
  <si>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</si>
  <si>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</si>
  <si>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</si>
  <si>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</si>
  <si>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</si>
  <si>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</si>
  <si>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</si>
  <si>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</si>
  <si>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</si>
  <si>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</si>
  <si>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</si>
  <si>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</si>
  <si>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</si>
  <si>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</si>
  <si>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</si>
  <si>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</si>
  <si>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</si>
  <si>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</si>
  <si>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</si>
  <si>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</si>
  <si>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</si>
  <si>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</si>
  <si>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</si>
  <si>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</si>
  <si>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</si>
  <si>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</si>
  <si>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</si>
  <si>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</si>
  <si>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</si>
  <si>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</si>
  <si>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</si>
  <si>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</si>
  <si>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</si>
  <si>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</si>
  <si>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</si>
  <si>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</si>
  <si>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</si>
  <si>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</si>
  <si>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</si>
  <si>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</si>
  <si>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</si>
  <si>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</si>
  <si>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</si>
  <si>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</si>
  <si>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</si>
  <si>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</si>
  <si>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</si>
  <si>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</si>
  <si>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</si>
  <si>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</si>
  <si>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</si>
  <si>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</si>
  <si>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</si>
  <si>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</si>
  <si>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</si>
  <si>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</si>
  <si>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</si>
  <si>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</si>
  <si>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</si>
  <si>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</si>
  <si>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</si>
  <si>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</si>
  <si>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</si>
  <si>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</si>
  <si>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</si>
  <si>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</si>
  <si>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</si>
  <si>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</si>
  <si>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</si>
  <si>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</si>
  <si>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</si>
  <si>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</si>
  <si>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</si>
  <si>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</si>
  <si>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</si>
  <si>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</si>
  <si>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</si>
  <si>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</si>
  <si>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</si>
  <si>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</si>
  <si>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</si>
  <si>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</si>
  <si>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</si>
  <si>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</si>
  <si>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</si>
  <si>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</si>
  <si>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</si>
  <si>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</si>
  <si>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</si>
  <si>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</si>
  <si>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</si>
  <si>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</si>
  <si>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</si>
  <si>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</si>
  <si>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</si>
  <si>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</si>
  <si>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</si>
  <si>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</si>
  <si>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</si>
  <si>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</si>
  <si>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</si>
  <si>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</si>
  <si>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</si>
  <si>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</si>
  <si>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</si>
  <si>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</si>
  <si>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</si>
  <si>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</si>
  <si>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</si>
  <si>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</si>
  <si>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</si>
  <si>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</si>
  <si>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</si>
  <si>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</si>
  <si>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</si>
  <si>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</si>
  <si>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</si>
  <si>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</si>
  <si>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</si>
  <si>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</si>
  <si>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</si>
  <si>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</si>
  <si>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</si>
  <si>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</si>
  <si>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</si>
  <si>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</si>
  <si>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</si>
  <si>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</si>
  <si>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</si>
  <si>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</si>
  <si>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</si>
  <si>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</si>
  <si>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</si>
  <si>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</si>
  <si>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</si>
  <si>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</si>
  <si>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</si>
  <si>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</si>
  <si>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</si>
  <si>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</si>
  <si>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</si>
  <si>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</si>
  <si>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</si>
  <si>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</si>
  <si>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</si>
  <si>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</si>
  <si>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</si>
  <si>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</si>
  <si>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</si>
  <si>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</si>
  <si>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</si>
  <si>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</si>
  <si>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</si>
  <si>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</si>
  <si>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</si>
  <si>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</si>
  <si>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</si>
  <si>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</si>
  <si>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</si>
  <si>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</si>
  <si>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</si>
  <si>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</si>
  <si>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</si>
  <si>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</si>
  <si>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</si>
  <si>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</si>
  <si>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</si>
  <si>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</si>
  <si>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</si>
  <si>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</si>
  <si>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</si>
  <si>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</si>
  <si>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</si>
  <si>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</si>
  <si>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</si>
  <si>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</si>
  <si>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</si>
  <si>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</si>
  <si>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</si>
  <si>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</si>
  <si>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</si>
  <si>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</si>
  <si>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</si>
  <si>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</si>
  <si>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</si>
  <si>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</si>
  <si>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</si>
  <si>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</si>
  <si>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</si>
  <si>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</si>
  <si>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</si>
  <si>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</si>
  <si>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</si>
  <si>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</si>
  <si>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</si>
  <si>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</si>
  <si>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</si>
  <si>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</si>
  <si>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</si>
  <si>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</si>
  <si>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</si>
  <si>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</si>
  <si>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</si>
  <si>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</si>
  <si>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</si>
  <si>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</si>
  <si>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</si>
  <si>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</si>
  <si>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</si>
  <si>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</si>
  <si>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</si>
  <si>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</si>
  <si>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</si>
  <si>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</si>
  <si>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</si>
  <si>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</si>
  <si>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</si>
  <si>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</si>
  <si>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</si>
  <si>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</si>
  <si>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</si>
  <si>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</si>
  <si>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</si>
  <si>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</si>
  <si>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</si>
  <si>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</si>
  <si>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</si>
  <si>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</si>
  <si>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</si>
  <si>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</si>
  <si>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</si>
  <si>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</si>
  <si>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</si>
  <si>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</si>
  <si>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</si>
  <si>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</si>
  <si>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</si>
  <si>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</si>
  <si>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</si>
  <si>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</si>
  <si>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</si>
  <si>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</si>
  <si>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</si>
  <si>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</si>
  <si>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</si>
  <si>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</si>
  <si>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</si>
  <si>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</si>
  <si>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</si>
  <si>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</si>
  <si>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</si>
  <si>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</si>
  <si>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</si>
  <si>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</si>
  <si>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</si>
  <si>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</si>
  <si>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</si>
  <si>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</si>
  <si>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</si>
  <si>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</si>
  <si>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</si>
  <si>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</si>
  <si>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</si>
  <si>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</si>
  <si>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</si>
  <si>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</si>
  <si>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</si>
  <si>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</si>
  <si>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</si>
  <si>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</si>
  <si>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</si>
  <si>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</si>
  <si>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</si>
  <si>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</si>
  <si>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</si>
  <si>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</si>
  <si>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</si>
  <si>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</si>
  <si>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</si>
  <si>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</si>
  <si>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</si>
  <si>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</si>
  <si>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</si>
  <si>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</si>
  <si>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</si>
  <si>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</si>
  <si>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</si>
  <si>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</si>
  <si>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</si>
  <si>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</si>
  <si>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</si>
  <si>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</si>
  <si>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</si>
  <si>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</si>
  <si>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</si>
  <si>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</si>
  <si>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</si>
  <si>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</si>
  <si>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</si>
  <si>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</si>
  <si>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</si>
  <si>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</si>
  <si>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</si>
  <si>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</si>
  <si>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</si>
  <si>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</si>
  <si>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</si>
  <si>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</si>
  <si>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</si>
  <si>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</si>
  <si>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</si>
  <si>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</si>
  <si>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</si>
  <si>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</si>
  <si>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</si>
  <si>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</si>
  <si>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</si>
  <si>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</si>
  <si>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</si>
  <si>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</si>
  <si>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</si>
  <si>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</si>
  <si>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</si>
  <si>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</si>
  <si>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</si>
  <si>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</si>
  <si>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</si>
  <si>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</si>
  <si>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</si>
  <si>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</si>
  <si>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</si>
  <si>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</si>
  <si>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</si>
  <si>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</si>
  <si>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</si>
  <si>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</si>
  <si>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</si>
  <si>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</si>
  <si>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</si>
  <si>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</si>
  <si>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</si>
  <si>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</si>
  <si>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</si>
  <si>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</si>
  <si>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</si>
  <si>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</si>
  <si>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</si>
  <si>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</si>
  <si>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</si>
  <si>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</si>
  <si>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</si>
  <si>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</si>
  <si>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</si>
  <si>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</si>
  <si>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</si>
  <si>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</si>
  <si>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</si>
  <si>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</si>
  <si>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</si>
  <si>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</si>
  <si>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</si>
  <si>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</si>
  <si>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</si>
  <si>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</si>
  <si>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</si>
  <si>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</si>
  <si>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</si>
  <si>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</si>
  <si>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</si>
  <si>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</si>
  <si>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</si>
  <si>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</si>
  <si>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</si>
  <si>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</si>
  <si>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</si>
  <si>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</si>
  <si>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</si>
  <si>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</si>
  <si>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</si>
  <si>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</si>
  <si>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</si>
  <si>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</si>
  <si>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</si>
  <si>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</si>
  <si>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</si>
  <si>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</si>
  <si>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</si>
  <si>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</si>
  <si>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</si>
  <si>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</si>
  <si>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</si>
  <si>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</si>
  <si>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</si>
  <si>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</si>
  <si>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</si>
  <si>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</si>
  <si>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</si>
  <si>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</si>
  <si>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</si>
  <si>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</si>
  <si>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</si>
  <si>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</si>
  <si>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</si>
  <si>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</si>
  <si>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</si>
  <si>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</si>
  <si>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</si>
  <si>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</si>
  <si>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</si>
  <si>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</si>
  <si>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</si>
  <si>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</si>
  <si>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</si>
  <si>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</si>
  <si>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</si>
  <si>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</si>
  <si>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</si>
  <si>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</si>
  <si>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</si>
  <si>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</si>
  <si>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</si>
  <si>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</si>
  <si>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</si>
  <si>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</si>
  <si>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</si>
  <si>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</si>
  <si>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</si>
  <si>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</si>
  <si>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</si>
  <si>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</si>
  <si>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</si>
  <si>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</si>
  <si>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</si>
  <si>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</si>
  <si>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</si>
  <si>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</si>
  <si>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</si>
  <si>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</si>
  <si>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</si>
  <si>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</si>
  <si>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</si>
  <si>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</si>
  <si>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</si>
  <si>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</si>
  <si>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</si>
  <si>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</si>
  <si>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</si>
  <si>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</si>
  <si>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</si>
  <si>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</si>
  <si>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</si>
  <si>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</si>
  <si>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</si>
  <si>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</si>
  <si>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</si>
  <si>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</si>
  <si>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</si>
  <si>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</si>
  <si>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</si>
  <si>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</si>
  <si>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</si>
  <si>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</si>
  <si>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</si>
  <si>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</si>
  <si>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</si>
  <si>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</si>
  <si>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</si>
  <si>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</si>
  <si>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</si>
  <si>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</si>
  <si>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</si>
  <si>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</si>
  <si>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</si>
  <si>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</si>
  <si>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</si>
  <si>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</si>
  <si>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</si>
  <si>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</si>
  <si>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</si>
  <si>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</si>
  <si>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</si>
  <si>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</si>
  <si>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</si>
  <si>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</si>
  <si>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</si>
  <si>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</si>
  <si>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</si>
  <si>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</si>
  <si>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</si>
  <si>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</si>
  <si>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</si>
  <si>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</si>
  <si>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</si>
  <si>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</si>
  <si>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</si>
  <si>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</si>
  <si>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</si>
  <si>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</si>
  <si>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</si>
  <si>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</si>
  <si>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</si>
  <si>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</si>
  <si>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</si>
  <si>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</si>
  <si>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</si>
  <si>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</si>
  <si>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</si>
  <si>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</si>
  <si>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</si>
  <si>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</si>
  <si>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</si>
  <si>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</si>
  <si>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</si>
  <si>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</si>
  <si>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</si>
  <si>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</si>
  <si>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</si>
  <si>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</si>
  <si>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</si>
  <si>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</si>
  <si>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</si>
  <si>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</si>
  <si>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</si>
  <si>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</si>
  <si>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</si>
  <si>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</si>
  <si>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</si>
  <si>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</si>
  <si>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</si>
  <si>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</si>
  <si>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</si>
  <si>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</si>
  <si>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</si>
  <si>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</si>
  <si>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</si>
  <si>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</si>
  <si>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</si>
  <si>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</si>
  <si>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</si>
  <si>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</si>
  <si>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</si>
  <si>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</si>
  <si>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</si>
  <si>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</si>
  <si>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</si>
  <si>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</si>
  <si>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</si>
  <si>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</si>
  <si>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</si>
  <si>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</si>
  <si>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</si>
  <si>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</si>
  <si>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</si>
  <si>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</si>
  <si>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</si>
  <si>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</si>
  <si>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</si>
  <si>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</si>
  <si>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</si>
  <si>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</si>
  <si>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</si>
  <si>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</si>
  <si>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</si>
  <si>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</si>
  <si>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</si>
  <si>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</si>
  <si>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</si>
  <si>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</si>
  <si>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</si>
  <si>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</si>
  <si>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</si>
  <si>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</si>
  <si>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</si>
  <si>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</si>
  <si>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</si>
  <si>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</si>
  <si>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</si>
  <si>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</si>
  <si>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</si>
  <si>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</si>
  <si>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</si>
  <si>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</si>
  <si>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</si>
  <si>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</si>
  <si>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</si>
  <si>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</si>
  <si>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</si>
  <si>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</si>
  <si>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</si>
  <si>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</si>
  <si>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</si>
  <si>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</si>
  <si>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</si>
  <si>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</si>
  <si>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</si>
  <si>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</si>
  <si>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</si>
  <si>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</si>
  <si>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</si>
  <si>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</si>
  <si>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</si>
  <si>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</si>
  <si>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</si>
  <si>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</si>
  <si>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</si>
  <si>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</si>
  <si>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</si>
  <si>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</si>
  <si>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</si>
  <si>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</si>
  <si>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</si>
  <si>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</si>
  <si>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</si>
  <si>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</si>
  <si>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</si>
  <si>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</si>
  <si>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</si>
  <si>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</si>
  <si>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</si>
  <si>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</si>
  <si>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</si>
  <si>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</si>
  <si>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</si>
  <si>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</si>
  <si>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</si>
  <si>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</si>
  <si>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</si>
  <si>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</si>
  <si>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</si>
  <si>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</si>
  <si>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</si>
  <si>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</si>
  <si>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</si>
  <si>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</si>
  <si>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</si>
  <si>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</si>
  <si>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</si>
  <si>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</si>
  <si>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</si>
  <si>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</si>
  <si>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</si>
  <si>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</si>
  <si>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</si>
  <si>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</si>
  <si>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</si>
  <si>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</si>
  <si>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</si>
  <si>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</si>
  <si>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</si>
  <si>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</si>
  <si>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</si>
  <si>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</si>
  <si>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</si>
  <si>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</si>
  <si>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</si>
  <si>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</si>
  <si>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</si>
  <si>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</si>
  <si>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</si>
  <si>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</si>
  <si>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</si>
  <si>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</si>
  <si>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</si>
  <si>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</si>
  <si>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</si>
  <si>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</si>
  <si>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</si>
  <si>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</si>
  <si>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</si>
  <si>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</si>
  <si>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</si>
  <si>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</si>
  <si>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</si>
  <si>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</si>
  <si>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</si>
  <si>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</si>
  <si>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</si>
  <si>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</si>
  <si>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</si>
  <si>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</si>
  <si>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</si>
  <si>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</si>
  <si>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</si>
  <si>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</si>
  <si>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</si>
  <si>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</si>
  <si>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</si>
  <si>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</si>
  <si>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</si>
  <si>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</si>
  <si>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</si>
  <si>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</si>
  <si>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</si>
  <si>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</si>
  <si>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</si>
  <si>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</si>
  <si>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</si>
  <si>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</si>
  <si>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</si>
  <si>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</si>
  <si>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</si>
  <si>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</si>
  <si>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</si>
  <si>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</si>
  <si>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</si>
  <si>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</si>
  <si>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</si>
  <si>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</si>
  <si>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</si>
  <si>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</si>
  <si>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</si>
  <si>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</si>
  <si>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</si>
  <si>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</si>
  <si>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</si>
  <si>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</si>
  <si>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</si>
  <si>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</si>
  <si>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</si>
  <si>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</si>
  <si>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</si>
  <si>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</si>
  <si>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</si>
  <si>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</si>
  <si>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</si>
  <si>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</si>
  <si>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</si>
  <si>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</si>
  <si>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</si>
  <si>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</si>
  <si>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</si>
  <si>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</si>
  <si>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</si>
  <si>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</si>
  <si>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</si>
  <si>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</si>
  <si>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</si>
  <si>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</si>
  <si>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</si>
  <si>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</si>
  <si>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</si>
  <si>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</si>
  <si>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</si>
  <si>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</si>
  <si>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</si>
  <si>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</si>
  <si>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</si>
  <si>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</si>
  <si>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</si>
  <si>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</si>
  <si>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</si>
  <si>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</si>
  <si>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</si>
  <si>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</si>
  <si>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</si>
  <si>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</si>
  <si>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</si>
  <si>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</si>
  <si>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</si>
  <si>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</si>
  <si>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</si>
  <si>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</si>
  <si>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</si>
  <si>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</si>
  <si>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</si>
  <si>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</si>
  <si>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</si>
  <si>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</si>
  <si>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</si>
  <si>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</si>
  <si>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</si>
  <si>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</si>
  <si>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</si>
  <si>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</si>
  <si>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</si>
  <si>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</si>
  <si>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</si>
  <si>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</si>
  <si>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</si>
  <si>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</si>
  <si>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</si>
  <si>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</si>
  <si>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</si>
  <si>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</si>
  <si>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</si>
  <si>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</si>
  <si>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</si>
  <si>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</si>
  <si>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</si>
  <si>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</si>
  <si>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</si>
  <si>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</si>
  <si>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</si>
  <si>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</si>
  <si>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</si>
  <si>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</si>
  <si>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</si>
  <si>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</si>
  <si>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</si>
  <si>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</si>
  <si>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</si>
  <si>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</si>
  <si>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</si>
  <si>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</si>
  <si>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</si>
  <si>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</si>
  <si>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</si>
  <si>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</si>
  <si>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</si>
  <si>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</si>
  <si>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</si>
  <si>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</si>
  <si>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</si>
  <si>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</si>
  <si>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</si>
  <si>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</si>
  <si>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</si>
  <si>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</si>
  <si>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</si>
  <si>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</si>
  <si>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</si>
  <si>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</si>
  <si>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</si>
  <si>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</si>
  <si>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</si>
  <si>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</si>
  <si>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</si>
  <si>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</si>
  <si>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</si>
  <si>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</si>
  <si>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</si>
  <si>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</si>
  <si>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</si>
  <si>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</si>
  <si>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</si>
  <si>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</si>
  <si>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</si>
  <si>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</si>
  <si>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</si>
  <si>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</si>
  <si>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</si>
  <si>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</si>
  <si>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</si>
  <si>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</si>
  <si>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</si>
  <si>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</si>
  <si>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</si>
  <si>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</si>
  <si>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</si>
  <si>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</si>
  <si>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</si>
  <si>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</si>
  <si>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</si>
  <si>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</si>
  <si>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</si>
  <si>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</si>
  <si>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</si>
  <si>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</si>
  <si>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</si>
  <si>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</si>
  <si>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</si>
  <si>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</si>
  <si>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</si>
  <si>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</si>
  <si>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</si>
  <si>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</si>
  <si>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</si>
  <si>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</si>
  <si>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</si>
  <si>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</si>
  <si>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</si>
  <si>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</si>
  <si>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</si>
  <si>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</si>
  <si>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</si>
  <si>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</si>
  <si>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</si>
  <si>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</si>
  <si>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</si>
  <si>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</si>
  <si>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</si>
  <si>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</si>
  <si>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</si>
  <si>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</si>
  <si>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</si>
  <si>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</si>
  <si>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</si>
  <si>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</si>
  <si>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</si>
  <si>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</si>
  <si>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</si>
  <si>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</si>
  <si>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</si>
  <si>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</si>
  <si>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</si>
  <si>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</si>
  <si>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</si>
  <si>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</si>
  <si>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</si>
  <si>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</si>
  <si>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</si>
  <si>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</si>
  <si>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</si>
  <si>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</si>
  <si>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</si>
  <si>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</si>
  <si>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</si>
  <si>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</si>
  <si>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</si>
  <si>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</si>
  <si>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</si>
  <si>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</si>
  <si>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</si>
  <si>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</si>
  <si>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</si>
  <si>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</si>
  <si>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</si>
  <si>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</si>
  <si>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</si>
  <si>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</si>
  <si>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</si>
  <si>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</si>
  <si>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</si>
  <si>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</si>
  <si>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</si>
  <si>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</si>
  <si>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</si>
  <si>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</si>
  <si>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</si>
  <si>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</si>
  <si>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</si>
  <si>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</si>
  <si>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</si>
  <si>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</si>
  <si>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</si>
  <si>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</si>
  <si>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</si>
  <si>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</si>
  <si>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</si>
  <si>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</si>
  <si>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</si>
  <si>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</si>
  <si>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</si>
  <si>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</si>
  <si>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</si>
  <si>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</si>
  <si>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</si>
  <si>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</si>
  <si>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</si>
  <si>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</si>
  <si>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</si>
  <si>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</si>
  <si>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</si>
  <si>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</si>
  <si>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</si>
  <si>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</si>
  <si>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</si>
  <si>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</si>
  <si>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</si>
  <si>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</si>
  <si>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</si>
  <si>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</si>
  <si>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</si>
  <si>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</si>
  <si>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</si>
  <si>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</si>
  <si>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</si>
  <si>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</si>
  <si>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</si>
  <si>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</si>
  <si>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</si>
  <si>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</si>
  <si>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</si>
  <si>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</si>
  <si>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</si>
  <si>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</si>
  <si>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</si>
  <si>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</si>
  <si>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</si>
  <si>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</si>
  <si>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</si>
  <si>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</si>
  <si>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</si>
  <si>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</si>
  <si>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</si>
  <si>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</si>
  <si>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</si>
  <si>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</si>
  <si>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</si>
  <si>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</si>
  <si>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</si>
  <si>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</si>
  <si>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</si>
  <si>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</si>
  <si>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</si>
  <si>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</si>
  <si>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</si>
  <si>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</si>
  <si>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</si>
  <si>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</si>
  <si>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</si>
  <si>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</si>
  <si>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</si>
  <si>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</si>
  <si>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</si>
  <si>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</si>
  <si>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</si>
  <si>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</si>
  <si>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</si>
  <si>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</si>
  <si>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</si>
  <si>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</si>
  <si>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</si>
  <si>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</si>
  <si>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</si>
  <si>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</si>
  <si>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</si>
  <si>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</si>
  <si>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</si>
  <si>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</si>
  <si>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</si>
  <si>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</si>
  <si>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</si>
  <si>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</si>
  <si>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</si>
  <si>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</si>
  <si>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</si>
  <si>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</si>
  <si>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</si>
  <si>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</si>
  <si>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</si>
  <si>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</si>
  <si>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</si>
  <si>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</si>
  <si>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</si>
  <si>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</si>
  <si>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</si>
  <si>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</si>
  <si>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</si>
  <si>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</si>
  <si>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</si>
  <si>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</si>
  <si>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</si>
  <si>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</si>
  <si>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</si>
  <si>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</si>
  <si>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</si>
  <si>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</si>
  <si>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</si>
  <si>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</si>
  <si>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</si>
  <si>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</si>
  <si>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</si>
  <si>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</si>
  <si>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</si>
  <si>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</si>
  <si>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</si>
  <si>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</si>
  <si>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</si>
  <si>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</si>
  <si>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</si>
  <si>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</si>
  <si>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</si>
  <si>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</si>
  <si>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</si>
  <si>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</si>
  <si>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</si>
  <si>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</si>
  <si>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</si>
  <si>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</si>
  <si>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</si>
  <si>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</si>
  <si>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</si>
  <si>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</si>
  <si>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</si>
  <si>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</si>
  <si>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</si>
  <si>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</si>
  <si>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</si>
  <si>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</si>
  <si>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</si>
  <si>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</si>
  <si>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</si>
  <si>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</si>
  <si>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</si>
  <si>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</si>
  <si>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</si>
  <si>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</si>
  <si>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</si>
  <si>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</si>
  <si>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</si>
  <si>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</si>
  <si>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</si>
  <si>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</si>
  <si>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</si>
  <si>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</si>
  <si>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</si>
  <si>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</si>
  <si>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</si>
  <si>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</si>
  <si>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</si>
  <si>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</si>
  <si>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</si>
  <si>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</si>
  <si>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</si>
  <si>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</si>
  <si>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</si>
  <si>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</si>
  <si>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</si>
  <si>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</si>
  <si>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</si>
  <si>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</si>
  <si>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</si>
  <si>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</si>
  <si>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</si>
  <si>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</si>
  <si>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</si>
  <si>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</si>
  <si>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</si>
  <si>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</si>
  <si>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</si>
  <si>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</si>
  <si>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</si>
  <si>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</si>
  <si>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</si>
  <si>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</si>
  <si>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</si>
  <si>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</si>
  <si>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</si>
  <si>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</si>
  <si>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</si>
  <si>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</si>
  <si>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</si>
  <si>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</si>
  <si>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</si>
  <si>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</si>
  <si>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</si>
  <si>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</si>
  <si>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</si>
  <si>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</si>
  <si>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</si>
  <si>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</si>
  <si>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</si>
  <si>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</si>
  <si>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</si>
  <si>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</si>
  <si>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</si>
  <si>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</si>
  <si>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</si>
  <si>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</si>
  <si>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</si>
  <si>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</si>
  <si>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</si>
  <si>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</si>
  <si>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</si>
  <si>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</si>
  <si>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</si>
  <si>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</si>
  <si>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</si>
  <si>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</si>
  <si>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</si>
  <si>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</si>
  <si>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</si>
  <si>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</si>
  <si>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</si>
  <si>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</si>
  <si>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</si>
  <si>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</si>
  <si>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</si>
  <si>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</si>
  <si>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</si>
  <si>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</si>
  <si>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</si>
  <si>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</si>
  <si>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</si>
  <si>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</si>
  <si>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</si>
  <si>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</si>
  <si>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</si>
  <si>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</si>
  <si>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</si>
  <si>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</si>
  <si>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</si>
  <si>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</si>
  <si>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</si>
  <si>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</si>
  <si>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</si>
  <si>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</si>
  <si>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</si>
  <si>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</si>
  <si>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</si>
  <si>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</si>
  <si>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</si>
  <si>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</si>
  <si>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</si>
  <si>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</si>
  <si>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</si>
  <si>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</si>
  <si>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</si>
  <si>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</si>
  <si>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</si>
  <si>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</si>
  <si>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</si>
  <si>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</si>
  <si>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</si>
  <si>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</si>
  <si>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</si>
  <si>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</si>
  <si>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</si>
  <si>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</si>
  <si>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</si>
  <si>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</si>
  <si>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</si>
  <si>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</si>
  <si>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</si>
  <si>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</si>
  <si>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</si>
  <si>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</si>
  <si>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</si>
  <si>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</si>
  <si>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</si>
  <si>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</si>
  <si>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</si>
  <si>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</si>
  <si>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</si>
  <si>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</si>
  <si>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</si>
  <si>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</si>
  <si>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</si>
  <si>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</si>
  <si>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</si>
  <si>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</si>
  <si>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</si>
  <si>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</si>
  <si>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</si>
  <si>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</si>
  <si>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</si>
  <si>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</si>
  <si>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</si>
  <si>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</si>
  <si>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</si>
  <si>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</si>
  <si>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</si>
  <si>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</si>
  <si>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</si>
  <si>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</si>
  <si>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</si>
  <si>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</si>
  <si>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</si>
  <si>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</si>
  <si>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</si>
  <si>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</si>
  <si>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</si>
  <si>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</si>
  <si>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</si>
  <si>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</si>
  <si>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</si>
  <si>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</si>
  <si>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</si>
  <si>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</si>
  <si>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</si>
  <si>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</si>
  <si>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</si>
  <si>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</si>
  <si>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</si>
  <si>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</si>
  <si>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</si>
  <si>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</si>
  <si>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</si>
  <si>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</si>
  <si>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</si>
  <si>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</si>
  <si>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</si>
  <si>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</si>
  <si>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</si>
  <si>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</si>
  <si>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</si>
  <si>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</si>
  <si>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</si>
  <si>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</si>
  <si>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</si>
  <si>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</si>
  <si>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</si>
  <si>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</si>
  <si>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</si>
  <si>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</si>
  <si>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</si>
  <si>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</si>
  <si>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</si>
  <si>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</si>
  <si>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</si>
  <si>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</si>
  <si>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</si>
  <si>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</si>
  <si>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</si>
  <si>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</si>
  <si>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</si>
  <si>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</si>
  <si>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</si>
  <si>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</si>
  <si>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</si>
  <si>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</si>
  <si>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</si>
  <si>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</si>
  <si>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</si>
  <si>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</si>
  <si>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</si>
  <si>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</si>
  <si>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</si>
  <si>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</si>
  <si>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</si>
  <si>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</si>
  <si>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</si>
  <si>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</si>
  <si>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</si>
  <si>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</si>
  <si>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</si>
  <si>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</si>
  <si>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</si>
  <si>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</si>
  <si>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</si>
  <si>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</si>
  <si>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</si>
  <si>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</si>
  <si>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</si>
  <si>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</si>
  <si>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</si>
  <si>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</si>
  <si>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</si>
  <si>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</si>
  <si>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</si>
  <si>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</si>
  <si>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</si>
  <si>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</si>
  <si>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</si>
  <si>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</si>
  <si>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</si>
  <si>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</si>
  <si>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</si>
  <si>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</si>
  <si>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</si>
  <si>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</si>
  <si>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</si>
  <si>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</si>
  <si>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</si>
  <si>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</si>
  <si>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</si>
  <si>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</si>
  <si>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</si>
  <si>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</si>
  <si>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</si>
  <si>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</si>
  <si>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</si>
  <si>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</si>
  <si>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</si>
  <si>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</si>
  <si>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</si>
  <si>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</si>
  <si>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</si>
  <si>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</si>
  <si>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</si>
  <si>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</si>
  <si>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</si>
  <si>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</si>
  <si>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</si>
  <si>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</si>
  <si>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</si>
  <si>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</si>
  <si>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</si>
  <si>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</si>
  <si>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</si>
  <si>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</si>
  <si>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</si>
  <si>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</si>
  <si>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</si>
  <si>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</si>
  <si>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</si>
  <si>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</si>
  <si>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</si>
  <si>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</si>
  <si>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</si>
  <si>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</si>
  <si>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</si>
  <si>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</si>
  <si>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</si>
  <si>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</si>
  <si>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</si>
  <si>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</si>
  <si>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</si>
  <si>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</si>
  <si>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</si>
  <si>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</si>
  <si>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</si>
  <si>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</si>
  <si>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</si>
  <si>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</si>
  <si>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</si>
  <si>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</si>
  <si>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</si>
  <si>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</si>
  <si>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</si>
  <si>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</si>
  <si>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</si>
  <si>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</si>
  <si>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</si>
  <si>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</si>
  <si>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</si>
  <si>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</si>
  <si>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</si>
  <si>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</si>
  <si>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</si>
  <si>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</si>
  <si>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</si>
  <si>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</si>
  <si>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</si>
  <si>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</si>
  <si>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</si>
  <si>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</si>
  <si>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</si>
  <si>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</si>
  <si>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</si>
  <si>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</si>
  <si>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</si>
  <si>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</si>
  <si>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</si>
  <si>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</si>
  <si>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</si>
  <si>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</si>
  <si>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</si>
  <si>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</si>
  <si>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</si>
  <si>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</si>
  <si>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</si>
  <si>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</si>
  <si>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</si>
  <si>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</si>
  <si>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</si>
  <si>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</si>
  <si>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</si>
  <si>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</si>
  <si>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</si>
  <si>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</si>
  <si>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</si>
  <si>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</si>
  <si>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</si>
  <si>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</si>
  <si>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</si>
  <si>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</si>
  <si>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</si>
  <si>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</si>
  <si>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</si>
  <si>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</si>
  <si>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</si>
  <si>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</si>
  <si>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</si>
  <si>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</si>
  <si>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</si>
  <si>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</si>
  <si>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</si>
  <si>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</si>
  <si>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</si>
  <si>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</si>
  <si>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</si>
  <si>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</si>
  <si>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</si>
  <si>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</si>
  <si>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</si>
  <si>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</si>
  <si>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</si>
  <si>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</si>
  <si>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</si>
  <si>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</si>
  <si>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</si>
  <si>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</si>
  <si>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</si>
  <si>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</si>
  <si>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</si>
  <si>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</si>
  <si>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</si>
  <si>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</si>
  <si>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</si>
  <si>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</si>
  <si>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</si>
  <si>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</si>
  <si>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</si>
  <si>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</si>
  <si>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</si>
  <si>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</si>
  <si>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</si>
  <si>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</si>
  <si>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</si>
  <si>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</si>
  <si>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</si>
  <si>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</si>
  <si>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</si>
  <si>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</si>
  <si>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</si>
  <si>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</si>
  <si>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</si>
  <si>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</si>
  <si>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</si>
  <si>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</si>
  <si>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</si>
  <si>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</si>
  <si>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</si>
  <si>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</si>
  <si>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</si>
  <si>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</si>
  <si>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</si>
  <si>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</si>
  <si>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</si>
  <si>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</si>
  <si>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</si>
  <si>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</si>
  <si>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</si>
  <si>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</si>
  <si>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</si>
  <si>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</si>
  <si>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</si>
  <si>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</si>
  <si>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</si>
  <si>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</si>
  <si>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</si>
  <si>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</si>
  <si>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</si>
  <si>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</si>
  <si>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</si>
  <si>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</si>
  <si>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</si>
  <si>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</si>
  <si>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</si>
  <si>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</si>
  <si>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</si>
  <si>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</si>
  <si>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</si>
  <si>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</si>
  <si>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</si>
  <si>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</si>
  <si>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</si>
  <si>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</si>
  <si>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</si>
  <si>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</si>
  <si>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</si>
  <si>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</si>
  <si>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</si>
  <si>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</si>
  <si>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</si>
  <si>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</si>
  <si>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</si>
  <si>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</si>
  <si>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</si>
  <si>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</si>
  <si>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</si>
  <si>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</si>
  <si>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</si>
  <si>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</si>
  <si>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</si>
  <si>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</si>
  <si>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</si>
  <si>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</si>
  <si>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</si>
  <si>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</si>
  <si>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</si>
  <si>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</si>
  <si>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</si>
  <si>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</si>
  <si>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</si>
  <si>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</si>
  <si>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</si>
  <si>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</si>
  <si>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</si>
  <si>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</si>
  <si>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</si>
  <si>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</si>
  <si>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</si>
  <si>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</si>
  <si>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</si>
  <si>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</si>
  <si>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</si>
  <si>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</si>
  <si>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</si>
  <si>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</si>
  <si>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</si>
  <si>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</si>
  <si>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</si>
  <si>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</si>
  <si>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</si>
  <si>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</si>
  <si>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</si>
  <si>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</si>
  <si>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</si>
  <si>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</si>
  <si>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</si>
  <si>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</si>
  <si>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</si>
  <si>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</si>
  <si>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</si>
  <si>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</si>
  <si>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</si>
  <si>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</si>
  <si>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</si>
  <si>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</si>
  <si>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</si>
  <si>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</si>
  <si>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</si>
  <si>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</si>
  <si>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</si>
  <si>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</si>
  <si>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</si>
  <si>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</si>
  <si>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</si>
  <si>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</si>
  <si>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</si>
  <si>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</si>
  <si>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</si>
  <si>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</si>
  <si>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</si>
  <si>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</si>
  <si>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</si>
  <si>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</si>
  <si>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</si>
  <si>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</si>
  <si>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</si>
  <si>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</si>
  <si>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</si>
  <si>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</si>
  <si>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</si>
  <si>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</si>
  <si>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</si>
  <si>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</si>
  <si>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</si>
  <si>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</si>
  <si>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</si>
  <si>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</si>
  <si>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</si>
  <si>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</si>
  <si>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</si>
  <si>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</si>
  <si>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</si>
  <si>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</si>
  <si>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</si>
  <si>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</si>
  <si>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</si>
  <si>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</si>
  <si>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</si>
  <si>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</si>
  <si>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</si>
  <si>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</si>
  <si>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</si>
  <si>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</si>
  <si>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</si>
  <si>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</si>
  <si>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</si>
  <si>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</si>
  <si>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</si>
  <si>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</si>
  <si>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</si>
  <si>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</si>
  <si>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</si>
  <si>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</si>
  <si>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</si>
  <si>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</si>
  <si>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</si>
  <si>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</si>
  <si>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</si>
  <si>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</si>
  <si>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</si>
  <si>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</si>
  <si>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</si>
  <si>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</si>
  <si>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</si>
  <si>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</si>
  <si>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</si>
  <si>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</si>
  <si>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</si>
  <si>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</si>
  <si>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</si>
  <si>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</si>
  <si>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</si>
  <si>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</si>
  <si>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</si>
  <si>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</si>
  <si>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</si>
  <si>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</si>
  <si>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</si>
  <si>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</si>
  <si>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</si>
  <si>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</si>
  <si>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</si>
  <si>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</si>
  <si>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</si>
  <si>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</si>
  <si>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</si>
  <si>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</si>
  <si>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</si>
  <si>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</si>
  <si>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</si>
  <si>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</si>
  <si>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</si>
  <si>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</si>
  <si>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</si>
  <si>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</si>
  <si>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</si>
  <si>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</si>
  <si>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</si>
  <si>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</si>
  <si>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</si>
  <si>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</si>
  <si>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</si>
  <si>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</si>
  <si>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</si>
  <si>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</si>
  <si>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</si>
  <si>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</si>
  <si>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</si>
  <si>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</si>
  <si>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</si>
  <si>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</si>
  <si>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</si>
  <si>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</si>
  <si>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</si>
  <si>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</si>
  <si>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</si>
  <si>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</si>
  <si>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</si>
  <si>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</si>
  <si>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</si>
  <si>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</si>
  <si>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</si>
  <si>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</si>
  <si>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</si>
  <si>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</si>
  <si>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</si>
  <si>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</si>
  <si>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</si>
  <si>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</si>
  <si>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</si>
  <si>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</si>
  <si>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</si>
  <si>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</si>
  <si>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</si>
  <si>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</si>
  <si>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</si>
  <si>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</si>
  <si>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</si>
  <si>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</si>
  <si>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</si>
  <si>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</si>
  <si>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</si>
  <si>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</si>
  <si>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</si>
  <si>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</si>
  <si>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</si>
  <si>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</si>
  <si>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</si>
  <si>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</si>
  <si>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</si>
  <si>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</si>
  <si>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</si>
  <si>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</si>
  <si>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</si>
  <si>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</si>
  <si>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</si>
  <si>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</si>
  <si>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</si>
  <si>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</si>
  <si>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</si>
  <si>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</si>
  <si>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</si>
  <si>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</si>
  <si>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</si>
  <si>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</si>
  <si>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</si>
  <si>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</si>
  <si>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</si>
  <si>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</si>
  <si>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</si>
  <si>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</si>
  <si>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</si>
  <si>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</si>
  <si>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</si>
  <si>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</si>
  <si>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</si>
  <si>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</si>
  <si>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</si>
  <si>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</si>
  <si>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</si>
  <si>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</si>
  <si>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</si>
  <si>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</si>
  <si>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</si>
  <si>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</si>
  <si>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</si>
  <si>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</si>
  <si>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</si>
  <si>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</si>
  <si>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</si>
  <si>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</si>
  <si>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</si>
  <si>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</si>
  <si>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</si>
  <si>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</si>
  <si>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</si>
  <si>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</si>
  <si>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</si>
  <si>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</si>
  <si>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</si>
  <si>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</si>
  <si>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</si>
  <si>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</si>
  <si>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</si>
  <si>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</si>
  <si>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</si>
  <si>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</si>
  <si>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</si>
  <si>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</si>
  <si>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</si>
  <si>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</si>
  <si>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</si>
  <si>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</si>
  <si>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</si>
  <si>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</si>
  <si>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</si>
  <si>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</si>
  <si>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</si>
  <si>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</si>
  <si>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</si>
  <si>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</si>
  <si>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</si>
  <si>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</si>
  <si>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</si>
  <si>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</si>
  <si>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</si>
  <si>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</si>
  <si>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</si>
  <si>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</si>
  <si>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</si>
  <si>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</si>
  <si>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</si>
  <si>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</si>
  <si>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</si>
  <si>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</si>
  <si>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</si>
  <si>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</si>
  <si>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</si>
  <si>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</si>
  <si>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</si>
  <si>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</si>
  <si>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</si>
  <si>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</si>
  <si>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</si>
  <si>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</si>
  <si>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</si>
  <si>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</si>
  <si>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</si>
  <si>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</si>
  <si>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</si>
  <si>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</si>
  <si>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</si>
  <si>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</si>
  <si>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</si>
  <si>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</si>
  <si>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</si>
  <si>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</si>
  <si>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</si>
  <si>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</si>
  <si>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</si>
  <si>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</si>
  <si>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</si>
  <si>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</si>
  <si>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</si>
  <si>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</si>
  <si>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</si>
  <si>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</si>
  <si>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</si>
  <si>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</si>
  <si>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</si>
  <si>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</si>
  <si>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</si>
  <si>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</si>
  <si>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</si>
  <si>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</si>
  <si>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</si>
  <si>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</si>
  <si>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</si>
  <si>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</si>
  <si>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</si>
  <si>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</si>
  <si>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</si>
  <si>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</si>
  <si>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</si>
  <si>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</si>
  <si>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</si>
  <si>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</si>
  <si>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</si>
  <si>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</si>
  <si>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</si>
  <si>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</si>
  <si>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</si>
  <si>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</si>
  <si>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</si>
  <si>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</si>
  <si>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</si>
  <si>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</si>
  <si>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</si>
  <si>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</si>
  <si>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</si>
  <si>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</si>
  <si>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</si>
  <si>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</si>
  <si>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</si>
  <si>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</si>
  <si>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</si>
  <si>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</si>
  <si>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</si>
  <si>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</si>
  <si>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</si>
  <si>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</si>
  <si>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</si>
  <si>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</si>
  <si>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</si>
  <si>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</si>
  <si>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</si>
  <si>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</si>
  <si>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</si>
  <si>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</si>
  <si>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</si>
  <si>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</si>
  <si>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</si>
  <si>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</si>
  <si>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</si>
  <si>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</si>
  <si>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</si>
  <si>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</si>
  <si>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</si>
  <si>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</si>
  <si>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</si>
  <si>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</si>
  <si>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</si>
  <si>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</si>
  <si>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</si>
  <si>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</si>
  <si>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</si>
  <si>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</si>
  <si>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</si>
  <si>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</si>
  <si>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</si>
  <si>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</si>
  <si>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</si>
  <si>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</si>
  <si>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</si>
  <si>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</si>
  <si>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</si>
  <si>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</si>
  <si>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</si>
  <si>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</si>
  <si>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</si>
  <si>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</si>
  <si>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</si>
  <si>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</si>
  <si>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</si>
  <si>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</si>
  <si>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</si>
  <si>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</si>
  <si>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</si>
  <si>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</si>
  <si>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</si>
  <si>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</si>
  <si>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</si>
  <si>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</si>
  <si>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</si>
  <si>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</si>
  <si>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</si>
  <si>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</si>
  <si>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</si>
  <si>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</si>
  <si>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</si>
  <si>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</si>
  <si>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</si>
  <si>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</si>
  <si>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</si>
  <si>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</si>
  <si>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</si>
  <si>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</si>
  <si>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</si>
  <si>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</si>
  <si>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</si>
  <si>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</si>
  <si>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</si>
  <si>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</si>
  <si>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</si>
  <si>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</si>
  <si>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</si>
  <si>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</si>
  <si>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</si>
  <si>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</si>
  <si>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</si>
  <si>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</si>
  <si>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</si>
  <si>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</si>
  <si>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</si>
  <si>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</si>
  <si>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</si>
  <si>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</si>
  <si>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</si>
  <si>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</si>
  <si>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</si>
  <si>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</si>
  <si>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</si>
  <si>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</si>
  <si>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</si>
  <si>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</si>
  <si>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</si>
  <si>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</si>
  <si>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</si>
  <si>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</si>
  <si>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</si>
  <si>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</si>
  <si>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</si>
  <si>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</si>
  <si>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</si>
  <si>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</si>
  <si>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</si>
  <si>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</si>
  <si>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</si>
  <si>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</si>
  <si>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</si>
  <si>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</si>
  <si>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</si>
  <si>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</si>
  <si>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</si>
  <si>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</si>
  <si>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</si>
  <si>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</si>
  <si>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</si>
  <si>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</si>
  <si>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</si>
  <si>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</si>
  <si>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</si>
  <si>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</si>
  <si>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</si>
  <si>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</si>
  <si>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</si>
  <si>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</si>
  <si>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</si>
  <si>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</si>
  <si>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</si>
  <si>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</si>
  <si>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</si>
  <si>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</si>
  <si>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</si>
  <si>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</si>
  <si>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</si>
  <si>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</si>
  <si>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</si>
  <si>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</si>
  <si>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</si>
  <si>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</si>
  <si>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</si>
  <si>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</si>
  <si>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</si>
  <si>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</si>
  <si>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</si>
  <si>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</si>
  <si>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</si>
  <si>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</si>
  <si>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</si>
  <si>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</si>
  <si>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</si>
  <si>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</si>
  <si>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</si>
  <si>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</si>
  <si>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</si>
  <si>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</si>
  <si>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</si>
  <si>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</si>
  <si>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</si>
  <si>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</si>
  <si>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</si>
  <si>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</si>
  <si>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</si>
  <si>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</si>
  <si>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</si>
  <si>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</si>
  <si>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</si>
  <si>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</si>
  <si>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</si>
  <si>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</si>
  <si>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</si>
  <si>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</si>
  <si>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</si>
  <si>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</si>
  <si>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</si>
  <si>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</si>
  <si>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</si>
  <si>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</si>
  <si>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</si>
  <si>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</si>
  <si>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</si>
  <si>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</si>
  <si>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</si>
  <si>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</si>
  <si>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</si>
  <si>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</si>
  <si>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</si>
  <si>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</si>
  <si>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</si>
  <si>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</si>
  <si>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</si>
  <si>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</si>
  <si>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</si>
  <si>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</si>
  <si>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</si>
  <si>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</si>
  <si>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</si>
  <si>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</si>
  <si>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</si>
  <si>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</si>
  <si>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</si>
  <si>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</si>
  <si>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</si>
  <si>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</si>
  <si>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</si>
  <si>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</si>
  <si>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</si>
  <si>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</si>
  <si>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</si>
  <si>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</si>
  <si>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</si>
  <si>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</si>
  <si>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</si>
  <si>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</si>
  <si>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</si>
  <si>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</si>
  <si>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</si>
  <si>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</si>
  <si>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</si>
  <si>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</si>
  <si>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</si>
  <si>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</si>
  <si>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</si>
  <si>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</si>
  <si>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</si>
  <si>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</si>
  <si>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</si>
  <si>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</si>
  <si>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</si>
  <si>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</si>
  <si>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</si>
  <si>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</si>
  <si>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</si>
  <si>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</si>
  <si>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</si>
  <si>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</si>
  <si>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</si>
  <si>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</si>
  <si>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</si>
  <si>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</si>
  <si>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</si>
  <si>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</si>
  <si>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</si>
  <si>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</si>
  <si>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</si>
  <si>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</si>
  <si>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</si>
  <si>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</si>
  <si>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</si>
  <si>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</si>
  <si>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</si>
  <si>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</si>
  <si>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</si>
  <si>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</si>
  <si>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</si>
  <si>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</si>
  <si>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</si>
  <si>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</si>
  <si>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</si>
  <si>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</si>
  <si>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</si>
  <si>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</si>
  <si>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</si>
  <si>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</si>
  <si>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</si>
  <si>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</si>
  <si>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</si>
  <si>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</si>
  <si>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</si>
  <si>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</si>
  <si>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</si>
  <si>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</si>
  <si>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</si>
  <si>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</si>
  <si>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</si>
  <si>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</si>
  <si>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</si>
  <si>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</si>
  <si>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</si>
  <si>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</si>
  <si>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</si>
  <si>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</si>
  <si>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</si>
  <si>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</si>
  <si>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</si>
  <si>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</si>
  <si>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</si>
  <si>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</si>
  <si>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</si>
  <si>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</si>
  <si>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</si>
  <si>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</si>
  <si>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</si>
  <si>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</si>
  <si>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</si>
  <si>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</si>
  <si>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</si>
  <si>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</si>
  <si>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</si>
  <si>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</si>
  <si>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</si>
  <si>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</si>
  <si>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</si>
  <si>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</si>
  <si>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</si>
  <si>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</si>
  <si>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</si>
  <si>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</si>
  <si>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</si>
  <si>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</si>
  <si>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</si>
  <si>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</si>
  <si>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</si>
  <si>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</si>
  <si>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</si>
  <si>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</si>
  <si>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</si>
  <si>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</si>
  <si>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</si>
  <si>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</si>
  <si>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</si>
  <si>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</si>
  <si>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</si>
  <si>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</si>
  <si>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</si>
  <si>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</si>
  <si>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</si>
  <si>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</si>
  <si>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</si>
  <si>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</si>
  <si>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</si>
  <si>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</si>
  <si>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</si>
  <si>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</si>
  <si>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</si>
  <si>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</si>
  <si>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</si>
  <si>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</si>
  <si>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</si>
  <si>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</si>
  <si>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</si>
  <si>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</si>
  <si>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</si>
  <si>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</si>
  <si>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</si>
  <si>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</si>
  <si>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</si>
  <si>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</si>
  <si>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</si>
  <si>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</si>
  <si>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</si>
  <si>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</si>
  <si>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</si>
  <si>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</si>
  <si>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</si>
  <si>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</si>
  <si>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</si>
  <si>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</si>
  <si>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</si>
  <si>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</si>
  <si>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</si>
  <si>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</si>
  <si>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</si>
  <si>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</si>
  <si>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</si>
  <si>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</si>
  <si>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</si>
  <si>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</si>
  <si>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</si>
  <si>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</si>
  <si>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</si>
  <si>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</si>
  <si>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</si>
  <si>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</si>
  <si>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</si>
  <si>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</si>
  <si>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</si>
  <si>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</si>
  <si>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</si>
  <si>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</si>
  <si>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</si>
  <si>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</si>
  <si>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</si>
  <si>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</si>
  <si>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</si>
  <si>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</si>
  <si>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</si>
  <si>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</si>
  <si>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</si>
  <si>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</si>
  <si>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</si>
  <si>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</si>
  <si>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</si>
  <si>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</si>
  <si>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</si>
  <si>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</si>
  <si>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</si>
  <si>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</si>
  <si>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</si>
  <si>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</si>
  <si>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</si>
  <si>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</si>
  <si>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</si>
  <si>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</si>
  <si>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</si>
  <si>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</si>
  <si>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</si>
  <si>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</si>
  <si>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</si>
  <si>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</si>
  <si>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</si>
  <si>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</si>
  <si>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</si>
  <si>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</si>
  <si>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</si>
  <si>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</si>
  <si>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</si>
  <si>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</si>
  <si>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</si>
  <si>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</si>
  <si>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</si>
  <si>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</si>
  <si>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</si>
  <si>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</si>
  <si>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</si>
  <si>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</si>
  <si>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</si>
  <si>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</si>
  <si>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</si>
  <si>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</si>
  <si>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</si>
  <si>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</si>
  <si>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</si>
  <si>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</si>
  <si>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</si>
  <si>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</si>
  <si>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</si>
  <si>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</si>
  <si>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</si>
  <si>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</si>
  <si>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</si>
  <si>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</si>
  <si>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</si>
  <si>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</si>
  <si>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</si>
  <si>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</si>
  <si>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</si>
  <si>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</si>
  <si>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</si>
  <si>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</si>
  <si>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</si>
  <si>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</si>
  <si>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</si>
  <si>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</si>
  <si>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</si>
  <si>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</si>
  <si>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</si>
  <si>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</si>
  <si>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</si>
  <si>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</si>
  <si>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</si>
  <si>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</si>
  <si>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</si>
  <si>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</si>
  <si>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</si>
  <si>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</si>
  <si>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</si>
  <si>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</si>
  <si>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</si>
  <si>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</si>
  <si>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</si>
  <si>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</si>
  <si>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</si>
  <si>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</si>
  <si>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</si>
  <si>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</si>
  <si>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</si>
  <si>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</si>
  <si>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</si>
  <si>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</si>
  <si>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</si>
  <si>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</si>
  <si>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</si>
  <si>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</si>
  <si>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</si>
  <si>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</si>
  <si>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</si>
  <si>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</si>
  <si>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</si>
  <si>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</si>
  <si>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</si>
  <si>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</si>
  <si>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</si>
  <si>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</si>
  <si>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</si>
  <si>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</si>
  <si>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</si>
  <si>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</si>
  <si>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</si>
  <si>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</si>
  <si>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</si>
  <si>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</si>
  <si>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</si>
  <si>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</si>
  <si>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</si>
  <si>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</si>
  <si>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</si>
  <si>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</si>
  <si>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</si>
  <si>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</si>
  <si>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</si>
  <si>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</si>
  <si>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</si>
  <si>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</si>
  <si>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</si>
  <si>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</si>
  <si>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</si>
  <si>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</si>
  <si>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</si>
  <si>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</si>
  <si>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</si>
  <si>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</si>
  <si>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</si>
  <si>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</si>
  <si>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</si>
  <si>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</si>
  <si>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</si>
  <si>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</si>
  <si>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</si>
  <si>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</si>
  <si>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</si>
  <si>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</si>
  <si>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</si>
  <si>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</si>
  <si>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</si>
  <si>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</si>
  <si>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</si>
  <si>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</si>
  <si>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</si>
  <si>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</si>
  <si>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</si>
  <si>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</si>
  <si>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</si>
  <si>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</si>
  <si>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</si>
  <si>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</si>
  <si>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</si>
  <si>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</si>
  <si>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</si>
  <si>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</si>
  <si>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</si>
  <si>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</si>
  <si>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</si>
  <si>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</si>
  <si>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</si>
  <si>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</si>
  <si>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</si>
  <si>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</si>
  <si>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</si>
  <si>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</si>
  <si>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</si>
  <si>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</si>
  <si>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</si>
  <si>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</si>
  <si>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</si>
  <si>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</si>
  <si>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</si>
  <si>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</si>
  <si>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</si>
  <si>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</si>
  <si>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</si>
  <si>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</si>
  <si>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</si>
  <si>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</si>
  <si>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</si>
  <si>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</si>
  <si>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</si>
  <si>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</si>
  <si>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</si>
  <si>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</si>
  <si>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</si>
  <si>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</si>
  <si>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</si>
  <si>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</si>
  <si>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</si>
  <si>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</si>
  <si>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</si>
  <si>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</si>
  <si>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</si>
  <si>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</si>
  <si>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</si>
  <si>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</si>
  <si>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</si>
  <si>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</si>
  <si>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</si>
  <si>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</si>
  <si>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</si>
  <si>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</si>
  <si>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</si>
  <si>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</si>
  <si>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</si>
  <si>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</si>
  <si>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</si>
  <si>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</si>
  <si>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</si>
  <si>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</si>
  <si>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</si>
  <si>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</si>
  <si>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</si>
  <si>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</si>
  <si>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</si>
  <si>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</si>
  <si>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</si>
  <si>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</si>
  <si>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</si>
  <si>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</si>
  <si>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</si>
  <si>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</si>
  <si>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</si>
  <si>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</si>
  <si>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</si>
  <si>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</si>
  <si>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</si>
  <si>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</si>
  <si>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</si>
  <si>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</si>
  <si>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</si>
  <si>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</si>
  <si>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</si>
  <si>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</si>
  <si>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</si>
  <si>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</si>
  <si>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</si>
  <si>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</si>
  <si>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</si>
  <si>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</si>
  <si>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</si>
  <si>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</si>
  <si>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</si>
  <si>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</si>
  <si>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</si>
  <si>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</si>
  <si>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</si>
  <si>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</si>
  <si>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</si>
  <si>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</si>
  <si>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</si>
  <si>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</si>
  <si>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</si>
  <si>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</si>
  <si>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</si>
  <si>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</si>
  <si>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</si>
  <si>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</si>
  <si>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</si>
  <si>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</si>
  <si>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</si>
  <si>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</si>
  <si>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</si>
  <si>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</si>
  <si>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</si>
  <si>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</si>
  <si>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</si>
  <si>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</si>
  <si>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</si>
  <si>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</si>
  <si>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</si>
  <si>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</si>
  <si>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</si>
  <si>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</si>
  <si>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</si>
  <si>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</si>
  <si>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</si>
  <si>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</si>
  <si>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</si>
  <si>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</si>
  <si>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</si>
  <si>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</si>
  <si>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</si>
  <si>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</si>
  <si>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</si>
  <si>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</si>
  <si>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</si>
  <si>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</si>
  <si>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</si>
  <si>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</si>
  <si>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</si>
  <si>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</si>
  <si>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</si>
  <si>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</si>
  <si>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</si>
  <si>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</si>
  <si>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</si>
  <si>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</si>
  <si>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</si>
  <si>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</si>
  <si>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</si>
  <si>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</si>
  <si>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</si>
  <si>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</si>
  <si>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</si>
  <si>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</si>
  <si>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</si>
  <si>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</si>
  <si>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</si>
  <si>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</si>
  <si>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</si>
  <si>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</si>
  <si>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</si>
  <si>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</si>
  <si>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</si>
  <si>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</si>
  <si>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</si>
  <si>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</si>
  <si>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</si>
  <si>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</si>
  <si>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</si>
  <si>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</si>
  <si>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</si>
  <si>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</si>
  <si>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</si>
  <si>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</si>
  <si>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</si>
  <si>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</si>
  <si>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</si>
  <si>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</si>
  <si>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</si>
  <si>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</si>
  <si>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</si>
  <si>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</si>
  <si>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</si>
  <si>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</si>
  <si>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</si>
  <si>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</si>
  <si>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</si>
  <si>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</si>
  <si>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</si>
  <si>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</si>
  <si>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</si>
  <si>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</si>
  <si>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</si>
  <si>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</si>
  <si>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</si>
  <si>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</si>
  <si>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</si>
  <si>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</si>
  <si>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</si>
  <si>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</si>
  <si>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</si>
  <si>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</si>
  <si>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</si>
  <si>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</si>
  <si>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</si>
  <si>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</si>
  <si>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</si>
  <si>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</si>
  <si>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</si>
  <si>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</si>
  <si>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</si>
  <si>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</si>
  <si>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</si>
  <si>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</si>
  <si>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</si>
  <si>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</si>
  <si>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</si>
  <si>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</si>
  <si>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</si>
  <si>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</si>
  <si>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</si>
  <si>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</si>
  <si>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</si>
  <si>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</si>
  <si>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</si>
  <si>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</si>
  <si>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</si>
  <si>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</si>
  <si>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</si>
  <si>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</si>
  <si>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</si>
  <si>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</si>
  <si>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</si>
  <si>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</si>
  <si>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</si>
  <si>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</si>
  <si>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</si>
  <si>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</si>
  <si>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</si>
  <si>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</si>
  <si>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</si>
  <si>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</si>
  <si>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</si>
  <si>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</si>
  <si>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</si>
  <si>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</si>
  <si>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</si>
  <si>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</si>
  <si>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</si>
  <si>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</si>
  <si>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</si>
  <si>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</si>
  <si>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</si>
  <si>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</si>
  <si>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</si>
  <si>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</si>
  <si>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</si>
  <si>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</si>
  <si>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</si>
  <si>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</si>
  <si>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</si>
  <si>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</si>
  <si>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</si>
  <si>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</si>
  <si>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</si>
  <si>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</si>
  <si>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</si>
  <si>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</si>
  <si>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</si>
  <si>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</si>
  <si>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</si>
  <si>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</si>
  <si>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</si>
  <si>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</si>
  <si>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</si>
  <si>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</si>
  <si>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</si>
  <si>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</si>
  <si>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</si>
  <si>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</si>
  <si>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</si>
  <si>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</si>
  <si>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</si>
  <si>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</si>
  <si>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</si>
  <si>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</si>
  <si>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</si>
  <si>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</si>
  <si>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</si>
  <si>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</si>
  <si>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</si>
  <si>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</si>
  <si>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</si>
  <si>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</si>
  <si>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</si>
  <si>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</si>
  <si>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</si>
  <si>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</si>
  <si>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</si>
  <si>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</si>
  <si>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</si>
  <si>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</si>
  <si>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</si>
  <si>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</si>
  <si>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</si>
  <si>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</si>
  <si>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</si>
  <si>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</si>
  <si>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</si>
  <si>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</si>
  <si>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</si>
  <si>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</si>
  <si>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</si>
  <si>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</si>
  <si>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</si>
  <si>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</si>
  <si>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</si>
  <si>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</si>
  <si>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</si>
  <si>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</si>
  <si>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</si>
  <si>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</si>
  <si>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</si>
  <si>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</si>
  <si>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</si>
  <si>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</si>
  <si>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</si>
  <si>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</si>
  <si>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</si>
  <si>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</si>
  <si>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</si>
  <si>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</si>
  <si>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</si>
  <si>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</si>
  <si>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</si>
  <si>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</si>
  <si>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</si>
  <si>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</si>
  <si>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</si>
  <si>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</si>
  <si>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</si>
  <si>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</si>
  <si>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</si>
  <si>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</si>
  <si>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</si>
  <si>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</si>
  <si>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</si>
  <si>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</si>
  <si>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</si>
  <si>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</si>
  <si>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</si>
  <si>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</si>
  <si>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</si>
  <si>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</si>
  <si>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</si>
  <si>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</si>
  <si>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</si>
  <si>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</si>
  <si>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</si>
  <si>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</si>
  <si>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</si>
  <si>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</si>
  <si>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</si>
  <si>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</si>
  <si>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</si>
  <si>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</si>
  <si>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</si>
  <si>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</si>
  <si>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</si>
  <si>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</si>
  <si>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</si>
  <si>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</si>
  <si>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</si>
  <si>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</si>
  <si>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</si>
  <si>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</si>
  <si>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</si>
  <si>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</si>
  <si>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</si>
  <si>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</si>
  <si>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</si>
  <si>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</si>
  <si>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</si>
  <si>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</si>
  <si>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</si>
  <si>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</si>
  <si>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</si>
  <si>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</si>
  <si>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</si>
  <si>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</si>
  <si>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</si>
  <si>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</si>
  <si>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</si>
  <si>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</si>
  <si>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</si>
  <si>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</si>
  <si>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</si>
  <si>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</si>
  <si>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</si>
  <si>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</si>
  <si>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</si>
  <si>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</si>
  <si>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</si>
  <si>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</si>
  <si>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</si>
  <si>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</si>
  <si>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</si>
  <si>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</si>
  <si>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</si>
  <si>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</si>
  <si>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</si>
  <si>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</si>
  <si>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</si>
  <si>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</si>
  <si>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</si>
  <si>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</si>
  <si>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</si>
  <si>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</si>
  <si>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</si>
  <si>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</si>
  <si>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</si>
  <si>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</si>
  <si>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</si>
  <si>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</si>
  <si>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</si>
  <si>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</si>
  <si>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</si>
  <si>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</si>
  <si>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</si>
  <si>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</si>
  <si>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</si>
  <si>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</si>
  <si>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</si>
  <si>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</si>
  <si>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</si>
  <si>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</si>
  <si>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</si>
  <si>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</si>
  <si>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</si>
  <si>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</si>
  <si>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</si>
  <si>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</si>
  <si>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</si>
  <si>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</si>
  <si>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</si>
  <si>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</si>
  <si>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</si>
  <si>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</si>
  <si>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</si>
  <si>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</si>
  <si>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</si>
  <si>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</si>
  <si>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</si>
  <si>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</si>
  <si>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</si>
  <si>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</si>
  <si>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</si>
  <si>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</si>
  <si>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</si>
  <si>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</si>
  <si>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</si>
  <si>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</si>
  <si>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</si>
  <si>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</si>
  <si>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</si>
  <si>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</si>
  <si>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</si>
  <si>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</si>
  <si>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</si>
  <si>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</si>
  <si>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</si>
  <si>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</si>
  <si>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</si>
  <si>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</si>
  <si>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</si>
  <si>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</si>
  <si>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</si>
  <si>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</si>
  <si>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</si>
  <si>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</si>
  <si>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</si>
  <si>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</si>
  <si>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</si>
  <si>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</si>
  <si>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</si>
  <si>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</si>
  <si>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</si>
  <si>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</si>
  <si>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</si>
  <si>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</si>
  <si>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</si>
  <si>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</si>
  <si>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</si>
  <si>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</si>
  <si>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</si>
  <si>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</si>
  <si>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</si>
  <si>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</si>
  <si>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</si>
  <si>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</si>
  <si>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</si>
  <si>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</si>
  <si>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</si>
  <si>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</si>
  <si>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</si>
  <si>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</si>
  <si>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</si>
  <si>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</si>
  <si>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</si>
  <si>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</si>
  <si>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</si>
  <si>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</si>
  <si>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</si>
  <si>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</si>
  <si>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</si>
  <si>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</si>
  <si>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</si>
  <si>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</si>
  <si>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</si>
  <si>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</si>
  <si>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</si>
  <si>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</si>
  <si>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</si>
  <si>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</si>
  <si>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</si>
  <si>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</si>
  <si>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</si>
  <si>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</si>
  <si>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</si>
  <si>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</si>
  <si>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</si>
  <si>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</si>
  <si>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</si>
  <si>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</si>
  <si>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</si>
  <si>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</si>
  <si>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</si>
  <si>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</si>
  <si>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</si>
  <si>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</si>
  <si>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</si>
  <si>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</si>
  <si>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</si>
  <si>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</si>
  <si>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</si>
  <si>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</si>
  <si>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</si>
  <si>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</si>
  <si>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</si>
  <si>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</si>
  <si>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</si>
  <si>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</si>
  <si>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</si>
  <si>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</si>
  <si>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</si>
  <si>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</si>
  <si>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</si>
  <si>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</si>
  <si>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</si>
  <si>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</si>
  <si>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</si>
  <si>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</si>
  <si>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</si>
  <si>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</si>
  <si>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</si>
  <si>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</si>
  <si>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</si>
  <si>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</si>
  <si>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</si>
  <si>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</si>
  <si>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</si>
  <si>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</si>
  <si>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</si>
  <si>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</si>
  <si>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</si>
  <si>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</si>
  <si>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</si>
  <si>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</si>
  <si>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</si>
  <si>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</si>
  <si>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</si>
  <si>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</si>
  <si>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</si>
  <si>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</si>
  <si>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</si>
  <si>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</si>
  <si>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</si>
  <si>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</si>
  <si>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</si>
  <si>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</si>
  <si>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</si>
  <si>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</si>
  <si>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</si>
  <si>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</si>
  <si>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</si>
  <si>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</si>
  <si>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</si>
  <si>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</si>
  <si>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</si>
  <si>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</si>
  <si>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</si>
  <si>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</si>
  <si>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</si>
  <si>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</si>
  <si>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</si>
  <si>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</si>
  <si>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</si>
  <si>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</si>
  <si>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</si>
  <si>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</si>
  <si>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</si>
  <si>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</si>
  <si>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</si>
  <si>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</si>
  <si>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</si>
  <si>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</si>
  <si>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</si>
  <si>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</si>
  <si>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</si>
  <si>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</si>
  <si>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</si>
  <si>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</si>
  <si>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</si>
  <si>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</si>
  <si>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</si>
  <si>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</si>
  <si>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</si>
  <si>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</si>
  <si>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</si>
  <si>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</si>
  <si>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</si>
  <si>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</si>
  <si>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</si>
  <si>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</si>
  <si>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</si>
  <si>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</si>
  <si>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</si>
  <si>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</si>
  <si>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</si>
  <si>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</si>
  <si>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</si>
  <si>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</si>
  <si>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</si>
  <si>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</si>
  <si>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</si>
  <si>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</si>
  <si>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</si>
  <si>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</si>
  <si>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</si>
  <si>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</si>
  <si>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</si>
  <si>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</si>
  <si>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</si>
  <si>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</si>
  <si>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</si>
  <si>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</si>
  <si>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</si>
  <si>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</si>
  <si>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</si>
  <si>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</si>
  <si>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</si>
  <si>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</si>
  <si>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</si>
  <si>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</si>
  <si>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</si>
  <si>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</si>
  <si>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</si>
  <si>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</si>
  <si>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</si>
  <si>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</si>
  <si>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</si>
  <si>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</si>
  <si>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</si>
  <si>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</si>
  <si>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</si>
  <si>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</si>
  <si>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</si>
  <si>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</si>
  <si>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</si>
  <si>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</si>
  <si>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</si>
  <si>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</si>
  <si>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</si>
  <si>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</si>
  <si>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</si>
  <si>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</si>
  <si>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</si>
  <si>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</si>
  <si>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</si>
  <si>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</si>
  <si>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</si>
  <si>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</si>
  <si>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</si>
  <si>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</si>
  <si>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</si>
  <si>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</si>
  <si>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</si>
  <si>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</si>
  <si>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</si>
  <si>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</si>
  <si>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</si>
  <si>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</si>
  <si>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</si>
  <si>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</si>
  <si>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</si>
  <si>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</si>
  <si>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</si>
  <si>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</si>
  <si>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</si>
  <si>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</si>
  <si>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</si>
  <si>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</si>
  <si>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</si>
  <si>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</si>
  <si>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</si>
  <si>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</si>
  <si>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</si>
  <si>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</si>
  <si>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</si>
  <si>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</si>
  <si>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</si>
  <si>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</si>
  <si>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</si>
  <si>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</si>
  <si>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</si>
  <si>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</si>
  <si>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</si>
  <si>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</si>
  <si>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</si>
  <si>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</si>
  <si>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</si>
  <si>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</si>
  <si>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</si>
  <si>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</si>
  <si>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</si>
  <si>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</si>
  <si>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</si>
  <si>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</si>
  <si>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</si>
  <si>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</si>
  <si>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</si>
  <si>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</si>
  <si>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</si>
  <si>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</si>
  <si>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</si>
  <si>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</si>
  <si>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</si>
  <si>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</si>
  <si>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</si>
  <si>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</si>
  <si>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</si>
  <si>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</si>
  <si>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</si>
  <si>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</si>
  <si>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</si>
  <si>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</si>
  <si>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</si>
  <si>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</si>
  <si>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</si>
  <si>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</si>
  <si>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</si>
  <si>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</si>
  <si>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</si>
  <si>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</si>
  <si>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</si>
  <si>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</si>
  <si>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</si>
  <si>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</si>
  <si>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</si>
  <si>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</si>
  <si>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</si>
  <si>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</si>
  <si>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</si>
  <si>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</si>
  <si>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</si>
  <si>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</si>
  <si>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</si>
  <si>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</si>
  <si>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</si>
  <si>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</si>
  <si>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</si>
  <si>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</si>
  <si>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</si>
  <si>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</si>
  <si>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</si>
  <si>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</si>
  <si>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</si>
  <si>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</si>
  <si>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</si>
  <si>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</si>
  <si>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</si>
  <si>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</si>
  <si>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</si>
  <si>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</si>
  <si>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</si>
  <si>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</si>
  <si>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</si>
  <si>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</si>
  <si>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</si>
  <si>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</si>
  <si>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</si>
  <si>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</si>
  <si>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</si>
  <si>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</si>
  <si>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</si>
  <si>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</si>
  <si>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</si>
  <si>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</si>
  <si>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</si>
  <si>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</si>
  <si>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</si>
  <si>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</si>
  <si>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</si>
  <si>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</si>
  <si>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</si>
  <si>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</si>
  <si>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</si>
  <si>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</si>
  <si>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</si>
  <si>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</si>
  <si>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</si>
  <si>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</si>
  <si>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</si>
  <si>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</si>
  <si>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</si>
  <si>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</si>
  <si>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</si>
  <si>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</si>
  <si>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</si>
  <si>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</si>
  <si>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</si>
  <si>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</si>
  <si>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</si>
  <si>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</si>
  <si>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</si>
  <si>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</si>
  <si>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</si>
  <si>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</si>
  <si>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</si>
  <si>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</si>
  <si>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</si>
  <si>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</si>
  <si>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</si>
  <si>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</si>
  <si>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</si>
  <si>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</si>
  <si>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</si>
  <si>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</si>
  <si>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</si>
  <si>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</si>
  <si>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</si>
  <si>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</si>
  <si>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</si>
  <si>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</si>
  <si>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</si>
  <si>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</si>
  <si>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</si>
  <si>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</si>
  <si>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</si>
  <si>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</si>
  <si>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</si>
  <si>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</si>
  <si>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</si>
  <si>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</si>
  <si>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</si>
  <si>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</si>
  <si>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</si>
  <si>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</si>
  <si>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</si>
  <si>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</si>
  <si>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</si>
  <si>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</si>
  <si>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</si>
  <si>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</si>
  <si>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</si>
  <si>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</si>
  <si>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</si>
  <si>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</si>
  <si>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</si>
  <si>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</si>
  <si>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</si>
  <si>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</si>
  <si>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</si>
  <si>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</si>
  <si>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</si>
  <si>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</si>
  <si>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</si>
  <si>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</si>
  <si>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</si>
  <si>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</si>
  <si>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</si>
  <si>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</si>
  <si>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</si>
  <si>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</si>
  <si>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</si>
  <si>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</si>
  <si>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</si>
  <si>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</si>
  <si>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</si>
  <si>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</si>
  <si>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</si>
  <si>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</si>
  <si>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</si>
  <si>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</si>
  <si>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</si>
  <si>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</si>
  <si>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</si>
  <si>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</si>
  <si>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</si>
  <si>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</si>
  <si>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</si>
  <si>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</si>
  <si>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</si>
  <si>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</si>
  <si>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</si>
  <si>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</si>
  <si>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</si>
  <si>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</si>
  <si>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</si>
  <si>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</si>
  <si>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</si>
  <si>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</si>
  <si>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</si>
  <si>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</si>
  <si>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</si>
  <si>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</si>
  <si>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</si>
  <si>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</si>
  <si>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</si>
  <si>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</si>
  <si>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</si>
  <si>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</si>
  <si>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</si>
  <si>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</si>
  <si>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</si>
  <si>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</si>
  <si>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</si>
  <si>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</si>
  <si>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</si>
  <si>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</si>
  <si>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</si>
  <si>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</si>
  <si>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</si>
  <si>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</si>
  <si>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</si>
  <si>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</si>
  <si>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</si>
  <si>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</si>
  <si>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</si>
  <si>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</si>
  <si>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</si>
  <si>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</si>
  <si>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</si>
  <si>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</si>
  <si>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</si>
  <si>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</si>
  <si>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</si>
  <si>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</si>
  <si>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</si>
  <si>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</si>
  <si>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</si>
  <si>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</si>
  <si>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</si>
  <si>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</si>
  <si>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</si>
  <si>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</si>
  <si>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</si>
  <si>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</si>
  <si>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</si>
  <si>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</si>
  <si>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</si>
  <si>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</si>
  <si>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</si>
  <si>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</si>
  <si>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</si>
  <si>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</si>
  <si>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</si>
  <si>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</si>
  <si>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</si>
  <si>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</si>
  <si>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</si>
  <si>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</si>
  <si>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</si>
  <si>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</si>
  <si>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</si>
  <si>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</si>
  <si>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</si>
  <si>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</si>
  <si>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</si>
  <si>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</si>
  <si>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</si>
  <si>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</si>
  <si>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</si>
  <si>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</si>
  <si>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</si>
  <si>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</si>
  <si>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</si>
  <si>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</si>
  <si>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</si>
  <si>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</si>
  <si>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</si>
  <si>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</si>
  <si>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</si>
  <si>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</si>
  <si>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</si>
  <si>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</si>
  <si>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</si>
  <si>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</si>
  <si>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</si>
  <si>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</si>
  <si>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</si>
  <si>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</si>
  <si>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</si>
  <si>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</si>
  <si>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</si>
  <si>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</si>
  <si>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</si>
  <si>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</si>
  <si>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</si>
  <si>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</si>
  <si>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</si>
  <si>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</si>
  <si>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</si>
  <si>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</si>
  <si>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</si>
  <si>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</si>
  <si>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</si>
  <si>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</si>
  <si>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</si>
  <si>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</si>
  <si>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</si>
  <si>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</si>
  <si>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</si>
  <si>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</si>
  <si>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</si>
  <si>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</si>
  <si>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</si>
  <si>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</si>
  <si>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</si>
  <si>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</si>
  <si>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</si>
  <si>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</si>
  <si>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</si>
  <si>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</si>
  <si>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</si>
  <si>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</si>
  <si>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</si>
  <si>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</si>
  <si>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</si>
  <si>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</si>
  <si>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</si>
  <si>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</si>
  <si>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</si>
  <si>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</si>
  <si>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</si>
  <si>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</si>
  <si>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</si>
  <si>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</si>
  <si>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</si>
  <si>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</si>
  <si>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</si>
  <si>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</si>
  <si>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</si>
  <si>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</si>
  <si>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</si>
  <si>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</si>
  <si>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</si>
  <si>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</si>
  <si>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</si>
  <si>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</si>
  <si>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</si>
  <si>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</si>
  <si>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</si>
  <si>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</si>
  <si>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</si>
  <si>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</si>
  <si>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</si>
  <si>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</si>
  <si>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</si>
  <si>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</si>
  <si>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</si>
  <si>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</si>
  <si>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</si>
  <si>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</si>
  <si>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</si>
  <si>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</si>
  <si>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</si>
  <si>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</si>
  <si>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</si>
  <si>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</si>
  <si>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</si>
  <si>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</si>
  <si>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</si>
  <si>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</si>
  <si>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</si>
  <si>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</si>
  <si>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</si>
  <si>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</si>
  <si>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</si>
  <si>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</si>
  <si>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</si>
  <si>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</si>
  <si>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</si>
  <si>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</si>
  <si>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</si>
  <si>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</si>
  <si>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</si>
  <si>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</si>
  <si>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</si>
  <si>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</si>
  <si>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</si>
  <si>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</si>
  <si>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</si>
  <si>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</si>
  <si>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</si>
  <si>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</si>
  <si>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</si>
  <si>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</si>
  <si>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</si>
  <si>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</si>
  <si>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</si>
  <si>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</si>
  <si>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</si>
  <si>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</si>
  <si>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</si>
  <si>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</si>
  <si>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</si>
  <si>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</si>
  <si>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</si>
  <si>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</si>
  <si>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</si>
  <si>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</si>
  <si>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</si>
  <si>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</si>
  <si>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</si>
  <si>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</si>
  <si>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</si>
  <si>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</si>
  <si>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</si>
  <si>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</si>
  <si>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</si>
  <si>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</si>
  <si>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</si>
  <si>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</si>
  <si>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</si>
  <si>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</si>
  <si>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</si>
  <si>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</si>
  <si>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</si>
  <si>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</si>
  <si>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</si>
  <si>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</si>
  <si>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</si>
  <si>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</si>
  <si>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</si>
  <si>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</si>
  <si>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</si>
  <si>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</si>
  <si>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</si>
  <si>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</si>
  <si>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</si>
  <si>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</si>
  <si>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</si>
  <si>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</si>
  <si>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</si>
  <si>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</si>
  <si>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</si>
  <si>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</si>
  <si>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</si>
  <si>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</si>
  <si>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</si>
  <si>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</si>
  <si>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</si>
  <si>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</si>
  <si>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</si>
  <si>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</si>
  <si>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</si>
  <si>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</si>
  <si>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</si>
  <si>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</si>
  <si>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</si>
  <si>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</si>
  <si>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</si>
  <si>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</si>
  <si>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</si>
  <si>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</si>
  <si>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</si>
  <si>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</si>
  <si>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</si>
  <si>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</si>
  <si>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</si>
  <si>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</si>
  <si>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</si>
  <si>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</si>
  <si>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</si>
  <si>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</si>
  <si>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</si>
  <si>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</si>
  <si>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</si>
  <si>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</si>
  <si>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</si>
  <si>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</si>
  <si>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</si>
  <si>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</si>
  <si>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</si>
  <si>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</si>
  <si>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</si>
  <si>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</si>
  <si>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</si>
  <si>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</si>
  <si>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</si>
  <si>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</si>
  <si>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</si>
  <si>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</si>
  <si>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</si>
  <si>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</si>
  <si>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</si>
  <si>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</si>
  <si>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</si>
  <si>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</si>
  <si>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</si>
  <si>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</si>
  <si>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</si>
  <si>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</si>
  <si>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</si>
  <si>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</si>
  <si>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</si>
  <si>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</si>
  <si>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</si>
  <si>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</si>
  <si>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</si>
  <si>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</si>
  <si>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</si>
  <si>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</si>
  <si>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</si>
  <si>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</si>
  <si>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</si>
  <si>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</si>
  <si>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</si>
  <si>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</si>
  <si>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</si>
  <si>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</si>
  <si>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</si>
  <si>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</si>
  <si>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</si>
  <si>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</si>
  <si>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</si>
  <si>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</si>
  <si>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</si>
  <si>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</si>
  <si>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</si>
  <si>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</si>
  <si>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</si>
  <si>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</si>
  <si>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</si>
  <si>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</si>
  <si>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</si>
  <si>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</si>
  <si>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</si>
  <si>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</si>
  <si>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</si>
  <si>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</si>
  <si>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</si>
  <si>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</si>
  <si>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</si>
  <si>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</si>
  <si>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</si>
  <si>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</si>
  <si>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</si>
  <si>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</si>
  <si>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</si>
  <si>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</si>
  <si>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</si>
  <si>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</si>
  <si>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</si>
  <si>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</si>
  <si>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</si>
  <si>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</si>
  <si>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</si>
  <si>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</si>
  <si>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</si>
  <si>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</si>
  <si>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</si>
  <si>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</si>
  <si>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</si>
  <si>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</si>
  <si>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</si>
  <si>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</si>
  <si>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</si>
  <si>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</si>
  <si>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</si>
  <si>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</si>
  <si>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</si>
  <si>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</si>
  <si>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</si>
  <si>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</si>
  <si>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</si>
  <si>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</si>
  <si>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</si>
  <si>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</si>
  <si>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</si>
  <si>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</si>
  <si>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</si>
  <si>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</si>
  <si>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</si>
  <si>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</si>
  <si>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</si>
  <si>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</si>
  <si>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</si>
  <si>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</si>
  <si>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</si>
  <si>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</si>
  <si>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</si>
  <si>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</si>
  <si>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</si>
  <si>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</si>
  <si>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</si>
  <si>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</si>
  <si>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</si>
  <si>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</si>
  <si>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</si>
  <si>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</si>
  <si>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</si>
  <si>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</si>
  <si>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</si>
  <si>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</si>
  <si>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</si>
  <si>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</si>
  <si>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</si>
  <si>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</si>
  <si>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</si>
  <si>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</si>
  <si>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</si>
  <si>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</si>
  <si>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</si>
  <si>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</si>
  <si>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</si>
  <si>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</si>
  <si>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</si>
  <si>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</si>
  <si>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</si>
  <si>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</si>
  <si>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</si>
  <si>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</si>
  <si>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</si>
  <si>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</si>
  <si>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</si>
  <si>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</si>
  <si>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</si>
  <si>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</si>
  <si>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</si>
  <si>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</si>
  <si>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</si>
  <si>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</si>
  <si>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</si>
  <si>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</si>
  <si>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</si>
  <si>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</si>
  <si>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</si>
  <si>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</si>
  <si>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</si>
  <si>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</si>
  <si>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</si>
  <si>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</si>
  <si>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</si>
  <si>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</si>
  <si>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</si>
  <si>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</si>
  <si>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</si>
  <si>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</si>
  <si>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</si>
  <si>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</si>
  <si>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</si>
  <si>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</si>
  <si>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</si>
  <si>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</si>
  <si>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</si>
  <si>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</si>
  <si>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</si>
  <si>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</si>
  <si>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</si>
  <si>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</si>
  <si>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</si>
  <si>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</si>
  <si>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</si>
  <si>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</si>
  <si>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</si>
  <si>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</si>
  <si>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</si>
  <si>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</si>
  <si>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</si>
  <si>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</si>
  <si>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</si>
  <si>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</si>
  <si>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</si>
  <si>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</si>
  <si>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</si>
  <si>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</si>
  <si>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</si>
  <si>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</si>
  <si>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</si>
  <si>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</si>
  <si>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</si>
  <si>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</si>
  <si>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</si>
  <si>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</si>
  <si>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</si>
  <si>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</si>
  <si>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</si>
  <si>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</si>
  <si>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</si>
  <si>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</si>
  <si>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</si>
  <si>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</si>
  <si>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</si>
  <si>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</si>
  <si>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</si>
  <si>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</si>
  <si>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</si>
  <si>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</si>
  <si>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</si>
  <si>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</si>
  <si>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</si>
  <si>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</si>
  <si>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</si>
  <si>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</si>
  <si>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</si>
  <si>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</si>
  <si>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</si>
  <si>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</si>
  <si>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</si>
  <si>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</si>
  <si>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</si>
  <si>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</si>
  <si>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</si>
  <si>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</si>
  <si>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</si>
  <si>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</si>
  <si>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</si>
  <si>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</si>
  <si>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</si>
  <si>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</si>
  <si>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</si>
  <si>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</si>
  <si>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</si>
  <si>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</si>
  <si>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</si>
  <si>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</si>
  <si>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</si>
  <si>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</si>
  <si>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</si>
  <si>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</si>
  <si>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</si>
  <si>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</si>
  <si>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</si>
  <si>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</si>
  <si>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</si>
  <si>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</si>
  <si>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</si>
  <si>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</si>
  <si>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</si>
  <si>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</si>
  <si>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</si>
  <si>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</si>
  <si>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</si>
  <si>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</si>
  <si>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</si>
  <si>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</si>
  <si>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</si>
  <si>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</si>
  <si>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</si>
  <si>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</si>
  <si>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</si>
  <si>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</si>
  <si>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</si>
  <si>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</si>
  <si>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</si>
  <si>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</si>
  <si>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</si>
  <si>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</si>
  <si>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</si>
  <si>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</si>
  <si>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</si>
  <si>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</si>
  <si>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</si>
  <si>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</si>
  <si>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</si>
  <si>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</si>
  <si>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</si>
  <si>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</si>
  <si>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</si>
  <si>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</si>
  <si>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</si>
  <si>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</si>
  <si>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</si>
  <si>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</si>
  <si>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</si>
  <si>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</si>
  <si>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</si>
  <si>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</si>
  <si>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</si>
  <si>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</si>
  <si>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</si>
  <si>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</si>
  <si>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</si>
  <si>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</si>
  <si>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</si>
  <si>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</si>
  <si>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</si>
  <si>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</si>
  <si>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</si>
  <si>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</si>
  <si>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</si>
  <si>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</si>
  <si>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</si>
  <si>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</si>
  <si>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</si>
  <si>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</si>
  <si>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</si>
  <si>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</si>
  <si>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</si>
  <si>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</si>
  <si>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</si>
  <si>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</si>
  <si>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</si>
  <si>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</si>
  <si>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</si>
  <si>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</si>
  <si>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</si>
  <si>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</si>
  <si>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</si>
  <si>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</si>
  <si>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</si>
  <si>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</si>
  <si>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</si>
  <si>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</si>
  <si>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</si>
  <si>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</si>
  <si>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</si>
  <si>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</si>
  <si>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</si>
  <si>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</si>
  <si>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</si>
  <si>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</si>
  <si>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</si>
  <si>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</si>
  <si>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</si>
  <si>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</si>
  <si>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</si>
  <si>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</si>
  <si>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</si>
  <si>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</si>
  <si>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</si>
  <si>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</si>
  <si>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</si>
  <si>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</si>
  <si>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</si>
  <si>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</si>
  <si>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</si>
  <si>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</si>
  <si>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</si>
  <si>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</si>
  <si>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</si>
  <si>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</si>
  <si>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</si>
  <si>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</si>
  <si>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</si>
  <si>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</si>
  <si>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</si>
  <si>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</si>
  <si>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</si>
  <si>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</si>
  <si>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</si>
  <si>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</si>
  <si>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</si>
  <si>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</si>
  <si>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</si>
  <si>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</si>
  <si>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</si>
  <si>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</si>
  <si>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</si>
  <si>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</si>
  <si>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</si>
  <si>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</si>
  <si>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</si>
  <si>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</si>
  <si>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</si>
  <si>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</si>
  <si>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</si>
  <si>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</si>
  <si>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</si>
  <si>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</si>
  <si>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</si>
  <si>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</si>
  <si>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</si>
  <si>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</si>
  <si>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</si>
  <si>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</si>
  <si>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</si>
  <si>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</si>
  <si>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</si>
  <si>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</si>
  <si>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</si>
  <si>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</si>
  <si>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</si>
  <si>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</si>
  <si>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</si>
  <si>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</si>
  <si>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</si>
  <si>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</si>
  <si>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</si>
  <si>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</si>
  <si>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</si>
  <si>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</si>
  <si>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</si>
  <si>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</si>
  <si>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</si>
  <si>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</si>
  <si>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</si>
  <si>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</si>
  <si>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</si>
  <si>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</si>
  <si>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</si>
  <si>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</si>
  <si>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</si>
  <si>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</si>
  <si>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</si>
  <si>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</si>
  <si>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</si>
  <si>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</si>
  <si>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</si>
  <si>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</si>
  <si>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</si>
  <si>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</si>
  <si>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</si>
  <si>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</si>
  <si>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</si>
  <si>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</si>
  <si>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</si>
  <si>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</si>
  <si>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</si>
  <si>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</si>
  <si>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</si>
  <si>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</si>
  <si>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</si>
  <si>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</si>
  <si>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</si>
  <si>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</si>
  <si>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</si>
  <si>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</si>
  <si>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</si>
  <si>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</si>
  <si>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</si>
  <si>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</si>
  <si>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</si>
  <si>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</si>
  <si>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</si>
  <si>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</si>
  <si>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</si>
  <si>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</si>
  <si>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</si>
  <si>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</si>
  <si>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</si>
  <si>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</si>
  <si>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</si>
  <si>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</si>
  <si>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</si>
  <si>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</si>
  <si>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</si>
  <si>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</si>
  <si>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</si>
  <si>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</si>
  <si>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</si>
  <si>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</si>
  <si>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</si>
  <si>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</si>
  <si>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</si>
  <si>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</si>
  <si>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</si>
  <si>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</si>
  <si>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</si>
  <si>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</si>
  <si>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</si>
  <si>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</si>
  <si>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</si>
  <si>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</si>
  <si>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</si>
  <si>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</si>
  <si>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</si>
  <si>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</si>
  <si>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</si>
  <si>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</si>
  <si>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</si>
  <si>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</si>
  <si>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</si>
  <si>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</si>
  <si>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</si>
  <si>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</si>
  <si>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</si>
  <si>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</si>
  <si>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</si>
  <si>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</si>
  <si>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</si>
  <si>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</si>
  <si>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</si>
  <si>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</si>
  <si>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</si>
  <si>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</si>
  <si>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</si>
  <si>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</si>
  <si>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</si>
  <si>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</si>
  <si>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</si>
  <si>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</si>
  <si>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</si>
  <si>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</si>
  <si>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</si>
  <si>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</si>
  <si>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</si>
  <si>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</si>
  <si>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</si>
  <si>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</si>
  <si>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</si>
  <si>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</si>
  <si>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</si>
  <si>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</si>
  <si>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</si>
  <si>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</si>
  <si>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</si>
  <si>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</si>
  <si>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</si>
  <si>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</si>
  <si>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</si>
  <si>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</si>
  <si>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</si>
  <si>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</si>
  <si>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</si>
  <si>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</si>
  <si>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</si>
  <si>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</si>
  <si>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</si>
  <si>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</si>
  <si>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</si>
  <si>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</si>
  <si>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</si>
  <si>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</si>
  <si>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</si>
  <si>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</si>
  <si>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</si>
  <si>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</si>
  <si>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</si>
  <si>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</si>
  <si>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</si>
  <si>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</si>
  <si>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</si>
  <si>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</si>
  <si>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</si>
  <si>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</si>
  <si>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</si>
  <si>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</si>
  <si>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</si>
  <si>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</si>
  <si>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</si>
  <si>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</si>
  <si>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</si>
  <si>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</si>
  <si>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</si>
  <si>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</si>
  <si>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</si>
  <si>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</si>
  <si>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</si>
  <si>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</si>
  <si>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</si>
  <si>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</si>
  <si>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</si>
  <si>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</si>
  <si>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</si>
  <si>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</si>
  <si>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</si>
  <si>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</si>
  <si>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</si>
  <si>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</si>
  <si>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</si>
  <si>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</si>
  <si>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</si>
  <si>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</si>
  <si>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</si>
  <si>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</si>
  <si>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</si>
  <si>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</si>
  <si>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</si>
  <si>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</si>
  <si>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</si>
  <si>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</si>
  <si>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</si>
  <si>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</si>
  <si>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</si>
  <si>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</si>
  <si>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</si>
  <si>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</si>
  <si>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</si>
  <si>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</si>
  <si>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</si>
  <si>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</si>
  <si>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</si>
  <si>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</si>
  <si>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</si>
  <si>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</si>
  <si>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</si>
  <si>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</si>
  <si>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</si>
  <si>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</si>
  <si>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</si>
  <si>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</si>
  <si>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</si>
  <si>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</si>
  <si>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</si>
  <si>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</si>
  <si>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</si>
  <si>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</si>
  <si>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</si>
  <si>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</si>
  <si>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</si>
  <si>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</si>
  <si>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</si>
  <si>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</si>
  <si>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</si>
  <si>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</si>
  <si>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</si>
  <si>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</si>
  <si>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</si>
  <si>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</si>
  <si>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</si>
  <si>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</si>
  <si>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</si>
  <si>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</si>
  <si>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</si>
  <si>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</si>
  <si>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</si>
  <si>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</si>
  <si>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</si>
  <si>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</si>
  <si>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</si>
  <si>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</si>
  <si>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</si>
  <si>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</si>
  <si>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</si>
  <si>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</si>
  <si>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</si>
  <si>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</si>
  <si>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</si>
  <si>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</si>
  <si>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</si>
  <si>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</si>
  <si>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</si>
  <si>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</si>
  <si>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</si>
  <si>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</si>
  <si>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</si>
  <si>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</si>
  <si>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</si>
  <si>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</si>
  <si>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</si>
  <si>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</si>
  <si>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</si>
  <si>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</si>
  <si>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</si>
  <si>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</si>
  <si>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</si>
  <si>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</si>
  <si>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</si>
  <si>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</si>
  <si>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</si>
  <si>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</si>
  <si>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</si>
  <si>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</si>
  <si>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</si>
  <si>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</si>
  <si>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</si>
  <si>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</si>
  <si>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</si>
  <si>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</si>
  <si>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</si>
  <si>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</si>
  <si>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</si>
  <si>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</si>
  <si>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</si>
  <si>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</si>
  <si>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</si>
  <si>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</si>
  <si>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</si>
  <si>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</si>
  <si>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</si>
  <si>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</si>
  <si>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</si>
  <si>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</si>
  <si>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</si>
  <si>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</si>
  <si>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</si>
  <si>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</si>
  <si>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</si>
  <si>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</si>
  <si>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</si>
  <si>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</si>
  <si>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</si>
  <si>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</si>
  <si>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</si>
  <si>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</si>
  <si>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</si>
  <si>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</si>
  <si>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</si>
  <si>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</si>
  <si>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</si>
  <si>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</si>
  <si>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</si>
  <si>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</si>
  <si>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</si>
  <si>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</si>
  <si>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</si>
  <si>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</si>
  <si>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</si>
  <si>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</si>
  <si>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</si>
  <si>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</si>
  <si>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</si>
  <si>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</si>
  <si>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</si>
  <si>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</si>
  <si>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</si>
  <si>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</si>
  <si>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</si>
  <si>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</si>
  <si>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</si>
  <si>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</si>
  <si>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</si>
  <si>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</si>
  <si>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</si>
  <si>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</si>
  <si>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</si>
  <si>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</si>
  <si>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</si>
  <si>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</si>
  <si>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</si>
  <si>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</si>
  <si>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</si>
  <si>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</si>
  <si>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</si>
  <si>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</si>
  <si>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</si>
  <si>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</si>
  <si>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</si>
  <si>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</si>
  <si>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</si>
  <si>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</si>
  <si>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</si>
  <si>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</si>
  <si>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</si>
  <si>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</si>
  <si>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</si>
  <si>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</si>
  <si>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</si>
  <si>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</si>
  <si>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</si>
  <si>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</si>
  <si>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</si>
  <si>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</si>
  <si>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</si>
  <si>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</si>
  <si>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</si>
  <si>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</si>
  <si>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</si>
  <si>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</si>
  <si>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</si>
  <si>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</si>
  <si>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</si>
  <si>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</si>
  <si>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</si>
  <si>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</si>
  <si>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</si>
  <si>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</si>
  <si>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</si>
  <si>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</si>
  <si>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</si>
  <si>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</si>
  <si>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</si>
  <si>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</si>
  <si>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</si>
  <si>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</si>
  <si>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</si>
  <si>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</si>
  <si>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</si>
  <si>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</si>
  <si>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</si>
  <si>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</si>
  <si>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</si>
  <si>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</si>
  <si>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</si>
  <si>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</si>
  <si>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</si>
  <si>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</si>
  <si>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</si>
  <si>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</si>
  <si>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</si>
  <si>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</si>
  <si>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</si>
  <si>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</si>
  <si>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</si>
  <si>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</si>
  <si>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</si>
  <si>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</si>
  <si>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</si>
  <si>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</si>
  <si>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</si>
  <si>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</si>
  <si>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</si>
  <si>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</si>
  <si>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</si>
  <si>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</si>
  <si>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</si>
  <si>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</si>
  <si>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</si>
  <si>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</si>
  <si>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</si>
  <si>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</si>
  <si>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</si>
  <si>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</si>
  <si>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</si>
  <si>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</si>
  <si>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</si>
  <si>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</si>
  <si>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</si>
  <si>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</si>
  <si>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</si>
  <si>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</si>
  <si>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</si>
  <si>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</si>
  <si>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</si>
  <si>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</si>
  <si>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</si>
  <si>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</si>
  <si>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</si>
  <si>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</si>
  <si>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</si>
  <si>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</si>
  <si>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</si>
  <si>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</si>
  <si>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</si>
  <si>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</si>
  <si>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</si>
  <si>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</si>
  <si>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</si>
  <si>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</si>
  <si>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</si>
  <si>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</si>
  <si>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</si>
  <si>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</si>
  <si>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</si>
  <si>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</si>
  <si>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</si>
  <si>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</si>
  <si>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</si>
  <si>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</si>
  <si>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</si>
  <si>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</si>
  <si>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</si>
  <si>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</si>
  <si>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</si>
  <si>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</si>
  <si>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</si>
  <si>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</si>
  <si>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</si>
  <si>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</si>
  <si>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</si>
  <si>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</si>
  <si>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</si>
  <si>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</si>
  <si>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</si>
  <si>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</si>
  <si>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</si>
  <si>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</si>
  <si>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</si>
  <si>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</si>
  <si>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</si>
  <si>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</si>
  <si>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</si>
  <si>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</si>
  <si>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</si>
  <si>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</si>
  <si>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</si>
  <si>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</si>
  <si>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</si>
  <si>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</si>
  <si>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</si>
  <si>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</si>
  <si>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</si>
  <si>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</si>
  <si>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</si>
  <si>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</si>
  <si>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</si>
  <si>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</si>
  <si>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</si>
  <si>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</si>
  <si>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</si>
  <si>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</si>
  <si>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</si>
  <si>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</si>
  <si>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</si>
  <si>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</si>
  <si>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</si>
  <si>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</si>
  <si>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</si>
  <si>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</si>
  <si>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</si>
  <si>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</si>
  <si>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</si>
  <si>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</si>
  <si>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</si>
  <si>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</si>
  <si>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</si>
  <si>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</si>
  <si>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</si>
  <si>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</si>
  <si>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</si>
  <si>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</si>
  <si>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</si>
  <si>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</si>
  <si>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</si>
  <si>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</si>
  <si>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</si>
  <si>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</si>
  <si>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</si>
  <si>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</si>
  <si>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</si>
  <si>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</si>
  <si>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</si>
  <si>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</si>
  <si>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</si>
  <si>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</si>
  <si>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</si>
  <si>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</si>
  <si>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</si>
  <si>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</si>
  <si>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</si>
  <si>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</si>
  <si>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</si>
  <si>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</si>
  <si>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</si>
  <si>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</si>
  <si>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</si>
  <si>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</si>
  <si>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</si>
  <si>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</si>
  <si>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</si>
  <si>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</si>
  <si>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</si>
  <si>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</si>
  <si>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</si>
  <si>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</si>
  <si>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</si>
  <si>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</si>
  <si>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</si>
  <si>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</si>
  <si>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</si>
  <si>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</si>
  <si>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</si>
  <si>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</si>
  <si>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</si>
  <si>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</si>
  <si>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</si>
  <si>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</si>
  <si>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</si>
  <si>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</si>
  <si>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</si>
  <si>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</si>
  <si>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</si>
  <si>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</si>
  <si>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</si>
  <si>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</si>
  <si>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</si>
  <si>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</si>
  <si>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</si>
  <si>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</si>
  <si>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</si>
  <si>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</si>
  <si>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</si>
  <si>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</si>
  <si>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</si>
  <si>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</si>
  <si>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</si>
  <si>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</si>
  <si>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</si>
  <si>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</si>
  <si>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</si>
  <si>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</si>
  <si>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</si>
  <si>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</si>
  <si>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</si>
  <si>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</si>
  <si>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</si>
  <si>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</si>
  <si>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</si>
  <si>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</si>
  <si>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</si>
  <si>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</si>
  <si>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</si>
  <si>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</si>
  <si>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</si>
  <si>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</si>
  <si>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</si>
  <si>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</si>
  <si>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</si>
  <si>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</si>
  <si>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</si>
  <si>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</si>
  <si>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</si>
  <si>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</si>
  <si>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</si>
  <si>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</si>
  <si>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</si>
  <si>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</si>
  <si>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</si>
  <si>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</si>
  <si>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</si>
  <si>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</si>
  <si>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</si>
  <si>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</si>
  <si>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</si>
  <si>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</si>
  <si>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</si>
  <si>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</si>
  <si>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</si>
  <si>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</si>
  <si>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</si>
  <si>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</si>
  <si>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</si>
  <si>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</si>
  <si>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</si>
  <si>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</si>
  <si>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</si>
  <si>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</si>
  <si>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</si>
  <si>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</si>
  <si>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</si>
  <si>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</si>
  <si>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</si>
  <si>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</si>
  <si>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</si>
  <si>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</si>
  <si>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</si>
  <si>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</si>
  <si>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</si>
  <si>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</si>
  <si>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</si>
  <si>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</si>
  <si>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</si>
  <si>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</si>
  <si>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</si>
  <si>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</si>
  <si>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</si>
  <si>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</si>
  <si>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</si>
  <si>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</si>
  <si>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</si>
  <si>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</si>
  <si>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</si>
  <si>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</si>
  <si>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</si>
  <si>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</si>
  <si>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</si>
  <si>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</si>
  <si>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</si>
  <si>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</si>
  <si>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</si>
  <si>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</si>
  <si>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</si>
  <si>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</si>
  <si>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</si>
  <si>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</si>
  <si>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</si>
  <si>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</si>
  <si>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</si>
  <si>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</si>
  <si>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</si>
  <si>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</si>
  <si>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</si>
  <si>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</si>
  <si>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</si>
  <si>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</si>
  <si>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</si>
  <si>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</si>
  <si>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</si>
  <si>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</si>
  <si>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</si>
  <si>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</si>
  <si>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</si>
  <si>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</si>
  <si>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</si>
  <si>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</si>
  <si>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</si>
  <si>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</si>
  <si>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</si>
  <si>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</si>
  <si>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</si>
  <si>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</si>
  <si>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</si>
  <si>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</si>
  <si>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</si>
  <si>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</si>
  <si>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</si>
  <si>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</si>
  <si>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</si>
  <si>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</si>
  <si>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</si>
  <si>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</si>
  <si>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</si>
  <si>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</si>
  <si>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</si>
  <si>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</si>
  <si>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</si>
  <si>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</si>
  <si>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</si>
  <si>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</si>
  <si>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</si>
  <si>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</si>
  <si>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</si>
  <si>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</si>
  <si>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</si>
  <si>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</si>
  <si>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</si>
  <si>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</si>
  <si>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</si>
  <si>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</si>
  <si>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</si>
  <si>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</si>
  <si>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</si>
  <si>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</si>
  <si>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</si>
  <si>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</si>
  <si>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</si>
  <si>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</si>
  <si>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</si>
  <si>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</si>
  <si>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</si>
  <si>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</si>
  <si>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</si>
  <si>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</si>
  <si>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</si>
  <si>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</si>
  <si>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</si>
  <si>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</si>
  <si>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</si>
  <si>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</si>
  <si>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</si>
  <si>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</si>
  <si>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</si>
  <si>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</si>
  <si>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</si>
  <si>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</si>
  <si>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</si>
  <si>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</si>
  <si>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</si>
  <si>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</si>
  <si>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</si>
  <si>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</si>
  <si>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</si>
  <si>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</si>
  <si>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</si>
  <si>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</si>
  <si>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</si>
  <si>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</si>
  <si>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</si>
  <si>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</si>
  <si>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</si>
  <si>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</si>
  <si>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</si>
  <si>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</si>
  <si>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</si>
  <si>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</si>
  <si>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</si>
  <si>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</si>
  <si>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</si>
  <si>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</si>
  <si>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</si>
  <si>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</si>
  <si>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</si>
  <si>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</si>
  <si>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</si>
  <si>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</si>
  <si>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</si>
  <si>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</si>
  <si>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</si>
  <si>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</si>
  <si>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</si>
  <si>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</si>
  <si>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</si>
  <si>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</si>
  <si>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</si>
  <si>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</si>
  <si>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</si>
  <si>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</si>
  <si>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</si>
  <si>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</si>
  <si>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</si>
  <si>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</si>
  <si>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</si>
  <si>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</si>
  <si>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</si>
  <si>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</si>
  <si>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</si>
  <si>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</si>
  <si>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</si>
  <si>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</si>
  <si>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</si>
  <si>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</si>
  <si>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</si>
  <si>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</si>
  <si>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</si>
  <si>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</si>
  <si>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</si>
  <si>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</si>
  <si>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</si>
  <si>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</si>
  <si>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</si>
  <si>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</si>
  <si>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</si>
  <si>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</si>
  <si>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</si>
  <si>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</si>
  <si>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</si>
  <si>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</si>
  <si>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</si>
  <si>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</si>
  <si>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</si>
  <si>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</si>
  <si>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</si>
  <si>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</si>
  <si>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</si>
  <si>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</si>
  <si>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</si>
  <si>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</si>
  <si>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</si>
  <si>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</si>
  <si>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</si>
  <si>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</si>
  <si>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</si>
  <si>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</si>
  <si>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</si>
  <si>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</si>
  <si>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</si>
  <si>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</si>
  <si>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</si>
  <si>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</si>
  <si>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</si>
  <si>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</si>
  <si>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</si>
  <si>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</si>
  <si>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</si>
  <si>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</si>
  <si>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</si>
  <si>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</si>
  <si>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</si>
  <si>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</si>
  <si>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</si>
  <si>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</si>
  <si>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</si>
  <si>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</si>
  <si>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</si>
  <si>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</si>
  <si>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</si>
  <si>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</si>
  <si>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</si>
  <si>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</si>
  <si>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</si>
  <si>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</si>
  <si>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</si>
  <si>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</si>
  <si>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</si>
  <si>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</si>
  <si>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</si>
  <si>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</si>
  <si>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</si>
  <si>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</si>
  <si>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</si>
  <si>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</si>
  <si>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</si>
  <si>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</si>
  <si>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</si>
  <si>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</si>
  <si>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</si>
  <si>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</si>
  <si>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</si>
  <si>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</si>
  <si>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</si>
  <si>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</si>
  <si>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</si>
  <si>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</si>
  <si>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</si>
  <si>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</si>
  <si>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</si>
  <si>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</si>
  <si>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</si>
  <si>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</si>
  <si>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</si>
  <si>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</si>
  <si>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</si>
  <si>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</si>
  <si>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</si>
  <si>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</si>
  <si>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</si>
  <si>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</si>
  <si>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</si>
  <si>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</si>
  <si>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</si>
  <si>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</si>
  <si>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</si>
  <si>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</si>
  <si>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</si>
  <si>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</si>
  <si>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</si>
  <si>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</si>
  <si>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</si>
  <si>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</si>
  <si>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</si>
  <si>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</si>
  <si>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</si>
  <si>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</si>
  <si>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</si>
  <si>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</si>
  <si>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</si>
  <si>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</si>
  <si>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</si>
  <si>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</si>
  <si>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</si>
  <si>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</si>
  <si>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</si>
  <si>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</si>
  <si>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</si>
  <si>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</si>
  <si>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</si>
  <si>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</si>
  <si>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</si>
  <si>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</si>
  <si>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</si>
  <si>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</si>
  <si>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</si>
  <si>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</si>
  <si>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</si>
  <si>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</si>
  <si>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</si>
  <si>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</si>
  <si>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</si>
  <si>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</si>
  <si>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</si>
  <si>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</si>
  <si>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</si>
  <si>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</si>
  <si>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</si>
  <si>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</si>
  <si>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</si>
  <si>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</si>
  <si>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</si>
  <si>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</si>
  <si>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</si>
  <si>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</si>
  <si>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</si>
  <si>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</si>
  <si>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</si>
  <si>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</si>
  <si>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</si>
  <si>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</si>
  <si>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</si>
  <si>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</si>
  <si>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</si>
  <si>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</si>
  <si>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</si>
  <si>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</si>
  <si>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</si>
  <si>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</si>
  <si>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</si>
  <si>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</si>
  <si>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</si>
  <si>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</si>
  <si>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</si>
  <si>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</si>
  <si>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</si>
  <si>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</si>
  <si>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</si>
  <si>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</si>
  <si>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</si>
  <si>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</si>
  <si>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</si>
  <si>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</si>
  <si>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</si>
  <si>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</si>
  <si>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</si>
  <si>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</si>
  <si>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</si>
  <si>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</si>
  <si>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</si>
  <si>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</si>
  <si>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</si>
  <si>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</si>
  <si>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</si>
  <si>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</si>
  <si>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</si>
  <si>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</si>
  <si>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</si>
  <si>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</si>
  <si>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</si>
  <si>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</si>
  <si>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</si>
  <si>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</si>
  <si>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</si>
  <si>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</si>
  <si>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</si>
  <si>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</si>
  <si>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</si>
  <si>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</si>
  <si>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</si>
  <si>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</si>
  <si>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</si>
  <si>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</si>
  <si>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</si>
  <si>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</si>
  <si>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</si>
  <si>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</si>
  <si>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</si>
  <si>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</si>
  <si>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</si>
  <si>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</si>
  <si>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</si>
  <si>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</si>
  <si>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</si>
  <si>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</si>
  <si>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</si>
  <si>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</si>
  <si>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</si>
  <si>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</si>
  <si>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</si>
  <si>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</si>
  <si>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</si>
  <si>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</si>
  <si>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</si>
  <si>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</si>
  <si>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</si>
  <si>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</si>
  <si>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</si>
  <si>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</si>
  <si>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</si>
  <si>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</si>
  <si>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</si>
  <si>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</si>
  <si>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</si>
  <si>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</si>
  <si>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</si>
  <si>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</si>
  <si>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</si>
  <si>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</si>
  <si>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</si>
  <si>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</si>
  <si>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</si>
  <si>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</si>
  <si>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</si>
  <si>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</si>
  <si>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</si>
  <si>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</si>
  <si>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</si>
  <si>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</si>
  <si>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</si>
  <si>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</si>
  <si>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</si>
  <si>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</si>
  <si>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</si>
  <si>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</si>
  <si>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</si>
  <si>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</si>
  <si>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</si>
  <si>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</si>
  <si>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</si>
  <si>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</si>
  <si>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</si>
  <si>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</si>
  <si>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</si>
  <si>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</si>
  <si>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</si>
  <si>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</si>
  <si>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</si>
  <si>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</si>
  <si>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</si>
  <si>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</si>
  <si>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</si>
  <si>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</si>
  <si>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</si>
  <si>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</si>
  <si>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</si>
  <si>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</si>
  <si>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</si>
  <si>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</si>
  <si>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</si>
  <si>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</si>
  <si>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</si>
  <si>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</si>
  <si>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</si>
  <si>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</si>
  <si>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</si>
  <si>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</si>
  <si>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</si>
  <si>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</si>
  <si>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</si>
  <si>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</si>
  <si>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</si>
  <si>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</si>
  <si>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</si>
  <si>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</si>
  <si>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</si>
  <si>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</si>
  <si>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</si>
  <si>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</si>
  <si>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</si>
  <si>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</si>
  <si>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</si>
  <si>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</si>
  <si>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</si>
  <si>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</si>
  <si>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</si>
  <si>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</si>
  <si>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</si>
  <si>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</si>
  <si>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</si>
  <si>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</si>
  <si>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</si>
  <si>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</si>
  <si>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</si>
  <si>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</si>
  <si>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</si>
  <si>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</si>
  <si>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</si>
  <si>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</si>
  <si>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</si>
  <si>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</si>
  <si>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</si>
  <si>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</si>
  <si>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</si>
  <si>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</si>
  <si>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</si>
  <si>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</si>
  <si>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</si>
  <si>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</si>
  <si>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</si>
  <si>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</si>
  <si>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</si>
  <si>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</si>
  <si>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</si>
  <si>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</si>
  <si>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</si>
  <si>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</si>
  <si>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</si>
  <si>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</si>
  <si>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</si>
  <si>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</si>
  <si>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</si>
  <si>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</si>
  <si>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</si>
  <si>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</si>
  <si>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</si>
  <si>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</si>
  <si>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</si>
  <si>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</si>
  <si>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</si>
  <si>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</si>
  <si>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</si>
  <si>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</si>
  <si>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</si>
  <si>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</si>
  <si>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</si>
  <si>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</si>
  <si>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</si>
  <si>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</si>
  <si>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</si>
  <si>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</si>
  <si>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</si>
  <si>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</si>
  <si>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</si>
  <si>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</si>
  <si>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</si>
  <si>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</si>
  <si>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</si>
  <si>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</si>
  <si>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</si>
  <si>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</si>
  <si>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</si>
  <si>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</si>
  <si>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</si>
  <si>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</si>
  <si>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</si>
  <si>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</si>
  <si>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</si>
  <si>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</si>
  <si>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</si>
  <si>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</si>
  <si>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</si>
  <si>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</si>
  <si>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</si>
  <si>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</si>
  <si>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</si>
  <si>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</si>
  <si>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</si>
  <si>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</si>
  <si>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</si>
  <si>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</si>
  <si>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</si>
  <si>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</si>
  <si>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</si>
  <si>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</si>
  <si>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</si>
  <si>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</si>
  <si>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</si>
  <si>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</si>
  <si>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</si>
  <si>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</si>
  <si>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</si>
  <si>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</si>
  <si>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</si>
  <si>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</si>
  <si>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</si>
  <si>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</si>
  <si>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</si>
  <si>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</si>
  <si>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</si>
  <si>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</si>
  <si>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</si>
  <si>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</si>
  <si>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</si>
  <si>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</si>
  <si>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</si>
  <si>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</si>
  <si>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</si>
  <si>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</si>
  <si>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</si>
  <si>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</si>
  <si>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</si>
  <si>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</si>
  <si>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</si>
  <si>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</si>
  <si>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</si>
  <si>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</si>
  <si>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</si>
  <si>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</si>
  <si>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</si>
  <si>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</si>
  <si>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</si>
  <si>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</si>
  <si>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</si>
  <si>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</si>
  <si>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</si>
  <si>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</si>
  <si>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</si>
  <si>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</si>
  <si>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</si>
  <si>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</si>
  <si>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</si>
  <si>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</si>
  <si>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</si>
  <si>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</si>
  <si>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</si>
  <si>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</si>
  <si>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</si>
  <si>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</si>
  <si>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</si>
  <si>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</si>
  <si>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</si>
  <si>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</si>
  <si>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</si>
  <si>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</si>
  <si>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</si>
  <si>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</si>
  <si>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</si>
  <si>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</si>
  <si>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</si>
  <si>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</si>
  <si>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</si>
  <si>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</si>
  <si>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</si>
  <si>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</si>
  <si>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</si>
  <si>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</si>
  <si>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</si>
  <si>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</si>
  <si>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</si>
  <si>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</si>
  <si>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</si>
  <si>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</si>
  <si>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</si>
  <si>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</si>
  <si>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</si>
  <si>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</si>
  <si>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</si>
  <si>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</si>
  <si>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</si>
  <si>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</si>
  <si>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</si>
  <si>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</si>
  <si>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</si>
  <si>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</si>
  <si>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</si>
  <si>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</si>
  <si>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</si>
  <si>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</si>
  <si>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</si>
  <si>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</si>
  <si>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</si>
  <si>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</si>
  <si>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</si>
  <si>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</si>
  <si>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</si>
  <si>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</si>
  <si>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</si>
  <si>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</si>
  <si>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</si>
  <si>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</si>
  <si>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</si>
  <si>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</si>
  <si>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</si>
  <si>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</si>
  <si>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</si>
  <si>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</si>
  <si>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</si>
  <si>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</si>
  <si>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</si>
  <si>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</si>
  <si>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</si>
  <si>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</si>
  <si>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</si>
  <si>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</si>
  <si>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</si>
  <si>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</si>
  <si>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</si>
  <si>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</si>
  <si>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</si>
  <si>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</si>
  <si>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</si>
  <si>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</si>
  <si>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</si>
  <si>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</si>
  <si>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</si>
  <si>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</si>
  <si>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</si>
  <si>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</si>
  <si>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</si>
  <si>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</si>
  <si>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</si>
  <si>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</si>
  <si>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</si>
  <si>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</si>
  <si>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</si>
  <si>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</si>
  <si>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</si>
  <si>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</si>
  <si>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</si>
  <si>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</si>
  <si>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</si>
  <si>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</si>
  <si>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</si>
  <si>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</si>
  <si>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</si>
  <si>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</si>
  <si>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</si>
  <si>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</si>
  <si>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</si>
  <si>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</si>
  <si>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</si>
  <si>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</si>
  <si>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</si>
  <si>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</si>
  <si>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</si>
  <si>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</si>
  <si>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</si>
  <si>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</si>
  <si>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</si>
  <si>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</si>
  <si>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</si>
  <si>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</si>
  <si>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</si>
  <si>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</si>
  <si>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</si>
  <si>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</si>
  <si>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</si>
  <si>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</si>
  <si>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</si>
  <si>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</si>
  <si>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</si>
  <si>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</si>
  <si>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</si>
  <si>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</si>
  <si>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</si>
  <si>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</si>
  <si>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</si>
  <si>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</si>
  <si>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</si>
  <si>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</si>
  <si>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</si>
  <si>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</si>
  <si>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</si>
  <si>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</si>
  <si>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</si>
  <si>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</si>
  <si>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</si>
  <si>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</si>
  <si>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</si>
  <si>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</si>
  <si>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</si>
  <si>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</si>
  <si>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</si>
  <si>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</si>
  <si>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</si>
  <si>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</si>
  <si>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</si>
  <si>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</si>
  <si>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</si>
  <si>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</si>
  <si>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</si>
  <si>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</si>
  <si>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</si>
  <si>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</si>
  <si>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</si>
  <si>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</si>
  <si>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</si>
  <si>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</si>
  <si>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</si>
  <si>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</si>
  <si>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</si>
  <si>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</si>
  <si>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</si>
  <si>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</si>
  <si>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</si>
  <si>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</si>
  <si>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</si>
  <si>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</si>
  <si>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</si>
  <si>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</si>
  <si>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</si>
  <si>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</si>
  <si>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</si>
  <si>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</si>
  <si>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</si>
  <si>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</si>
  <si>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</si>
  <si>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</si>
  <si>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</si>
  <si>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</si>
  <si>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</si>
  <si>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</si>
  <si>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</si>
  <si>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</si>
  <si>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</si>
  <si>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</si>
  <si>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</si>
  <si>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</si>
  <si>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</si>
  <si>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</si>
  <si>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</si>
  <si>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</si>
  <si>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</si>
  <si>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</si>
  <si>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</si>
  <si>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</si>
  <si>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</si>
  <si>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</si>
  <si>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</si>
  <si>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</si>
  <si>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</si>
  <si>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</si>
  <si>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</si>
  <si>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</si>
  <si>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</si>
  <si>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</si>
  <si>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</si>
  <si>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</si>
  <si>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</si>
  <si>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</si>
  <si>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</si>
  <si>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</si>
  <si>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</si>
  <si>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</si>
  <si>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</si>
  <si>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</si>
  <si>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</si>
  <si>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</si>
  <si>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</si>
  <si>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</si>
  <si>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</si>
  <si>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</si>
  <si>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</si>
  <si>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</si>
  <si>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</si>
  <si>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</si>
  <si>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</si>
  <si>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</si>
  <si>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</si>
  <si>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</si>
  <si>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</si>
  <si>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</si>
  <si>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</si>
  <si>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</si>
  <si>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</si>
  <si>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</si>
  <si>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</si>
  <si>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</si>
  <si>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</si>
  <si>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</si>
  <si>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</si>
  <si>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</si>
  <si>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</si>
  <si>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</si>
  <si>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</si>
  <si>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</si>
  <si>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</si>
  <si>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</si>
  <si>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</si>
  <si>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</si>
  <si>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</si>
  <si>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</si>
  <si>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</si>
  <si>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</si>
  <si>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</si>
  <si>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</si>
  <si>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</si>
  <si>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</si>
  <si>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</si>
  <si>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</si>
  <si>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</si>
  <si>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</si>
  <si>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</si>
  <si>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</si>
  <si>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</si>
  <si>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</si>
  <si>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</si>
  <si>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</si>
  <si>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</si>
  <si>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</si>
  <si>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</si>
  <si>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</si>
  <si>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</si>
  <si>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</si>
  <si>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</si>
  <si>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</si>
  <si>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</si>
  <si>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</si>
  <si>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</si>
  <si>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</si>
  <si>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</si>
  <si>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</si>
  <si>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</si>
  <si>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</si>
  <si>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</si>
  <si>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</si>
  <si>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</si>
  <si>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</si>
  <si>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</si>
  <si>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</si>
  <si>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</si>
  <si>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</si>
  <si>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</si>
  <si>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</si>
  <si>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</si>
  <si>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</si>
  <si>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</si>
  <si>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</si>
  <si>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</si>
  <si>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</si>
  <si>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</si>
  <si>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</si>
  <si>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</si>
  <si>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</si>
  <si>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</si>
  <si>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</si>
  <si>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</si>
  <si>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</si>
  <si>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</si>
  <si>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</si>
  <si>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</si>
  <si>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</si>
  <si>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</si>
  <si>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</si>
  <si>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</si>
  <si>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</si>
  <si>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</si>
  <si>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</si>
  <si>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</si>
  <si>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</si>
  <si>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</si>
  <si>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</si>
  <si>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</si>
  <si>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</si>
  <si>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</si>
  <si>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</si>
  <si>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</si>
  <si>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</si>
  <si>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</si>
  <si>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</si>
  <si>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</si>
  <si>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</si>
  <si>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</si>
  <si>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</si>
  <si>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</si>
  <si>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</si>
  <si>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</si>
  <si>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</si>
  <si>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</si>
  <si>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</si>
  <si>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</si>
  <si>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</si>
  <si>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</si>
  <si>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</si>
  <si>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</si>
  <si>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</si>
  <si>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</si>
  <si>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</si>
  <si>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</si>
  <si>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</si>
  <si>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</si>
  <si>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</si>
  <si>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</si>
  <si>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</si>
  <si>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</si>
  <si>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</si>
  <si>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</si>
  <si>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</si>
  <si>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</si>
  <si>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</si>
  <si>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</si>
  <si>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</si>
  <si>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</si>
  <si>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</si>
  <si>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</si>
  <si>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</si>
  <si>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</si>
  <si>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</si>
  <si>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</si>
  <si>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</si>
  <si>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</si>
  <si>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</si>
  <si>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</si>
  <si>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</si>
  <si>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</si>
  <si>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</si>
  <si>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</si>
  <si>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</si>
  <si>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</si>
  <si>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</si>
  <si>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</si>
  <si>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</si>
  <si>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</si>
  <si>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</si>
  <si>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</si>
  <si>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</si>
  <si>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</si>
  <si>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</si>
  <si>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</si>
  <si>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</si>
  <si>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</si>
  <si>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</si>
  <si>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</si>
  <si>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</si>
  <si>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</si>
  <si>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</si>
  <si>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</si>
  <si>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</si>
  <si>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</si>
  <si>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</si>
  <si>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</si>
  <si>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</si>
  <si>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</si>
  <si>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</si>
  <si>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</si>
  <si>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</si>
  <si>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</si>
  <si>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</si>
  <si>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</si>
  <si>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</si>
  <si>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</si>
  <si>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</si>
  <si>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</si>
  <si>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</si>
  <si>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</si>
  <si>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</si>
  <si>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</si>
  <si>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</si>
  <si>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</si>
  <si>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</si>
  <si>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</si>
  <si>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</si>
  <si>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</si>
  <si>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</si>
  <si>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</si>
  <si>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</si>
  <si>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</si>
  <si>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</si>
  <si>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</si>
  <si>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</si>
  <si>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</si>
  <si>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</si>
  <si>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</si>
  <si>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</si>
  <si>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</si>
  <si>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</si>
  <si>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</si>
  <si>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</si>
  <si>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</si>
  <si>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</si>
  <si>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</si>
  <si>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</si>
  <si>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</si>
  <si>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</si>
  <si>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</si>
  <si>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</si>
  <si>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</si>
  <si>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</si>
  <si>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</si>
  <si>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</si>
  <si>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</si>
  <si>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</si>
  <si>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</si>
  <si>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</si>
  <si>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</si>
  <si>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</si>
  <si>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</si>
  <si>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</si>
  <si>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</si>
  <si>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</si>
  <si>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</si>
  <si>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</si>
  <si>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</si>
  <si>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</si>
  <si>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</si>
  <si>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</si>
  <si>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</si>
  <si>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</si>
  <si>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</si>
  <si>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</si>
  <si>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</si>
  <si>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</si>
  <si>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</si>
  <si>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</si>
  <si>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</si>
  <si>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</si>
  <si>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</si>
  <si>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</si>
  <si>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</si>
  <si>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</si>
  <si>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</si>
  <si>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</si>
  <si>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</si>
  <si>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</si>
  <si>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</si>
  <si>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</si>
  <si>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</si>
  <si>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</si>
  <si>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</si>
  <si>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</si>
  <si>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</si>
  <si>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</si>
  <si>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</si>
  <si>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</si>
  <si>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</si>
  <si>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</si>
  <si>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</si>
  <si>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</si>
  <si>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</si>
  <si>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</si>
  <si>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</si>
  <si>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</si>
  <si>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</si>
  <si>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</si>
  <si>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</si>
  <si>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</si>
  <si>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</si>
  <si>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</si>
  <si>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</si>
  <si>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</si>
  <si>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</si>
  <si>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</si>
  <si>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</si>
  <si>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</si>
  <si>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</si>
  <si>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</si>
  <si>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</si>
  <si>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</si>
  <si>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</si>
  <si>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</si>
  <si>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</si>
  <si>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</si>
  <si>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</si>
  <si>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</si>
  <si>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</si>
  <si>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</si>
  <si>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</si>
  <si>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</si>
  <si>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</si>
  <si>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</si>
  <si>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</si>
  <si>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</si>
  <si>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</si>
  <si>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</si>
  <si>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</si>
  <si>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</si>
  <si>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</si>
  <si>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</si>
  <si>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</si>
  <si>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</si>
  <si>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</si>
  <si>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</si>
  <si>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</si>
  <si>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</si>
  <si>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</si>
  <si>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</si>
  <si>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</si>
  <si>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</si>
  <si>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</si>
  <si>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</si>
  <si>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</si>
  <si>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</si>
  <si>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</si>
  <si>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</si>
  <si>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</si>
  <si>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</si>
  <si>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</si>
  <si>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</si>
  <si>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</si>
  <si>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</si>
  <si>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</si>
  <si>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</si>
  <si>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</si>
  <si>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</si>
  <si>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</si>
  <si>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</si>
  <si>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</si>
  <si>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</si>
  <si>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</si>
  <si>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</si>
  <si>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</si>
  <si>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</si>
  <si>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</si>
  <si>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</si>
  <si>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</si>
  <si>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</si>
  <si>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</si>
  <si>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</si>
  <si>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</si>
  <si>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</si>
  <si>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</si>
  <si>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</si>
  <si>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</si>
  <si>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</si>
  <si>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</si>
  <si>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</si>
  <si>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</si>
  <si>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</si>
  <si>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</si>
  <si>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</si>
  <si>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</si>
  <si>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</si>
  <si>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</si>
  <si>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</si>
  <si>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</si>
  <si>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</si>
  <si>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</si>
  <si>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</si>
  <si>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</si>
  <si>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</si>
  <si>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</si>
  <si>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</si>
  <si>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</si>
  <si>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</si>
  <si>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</si>
  <si>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</si>
  <si>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</si>
  <si>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</si>
  <si>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</si>
  <si>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</si>
  <si>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</si>
  <si>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</si>
  <si>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</si>
  <si>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</si>
  <si>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</si>
  <si>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</si>
  <si>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</si>
  <si>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</si>
  <si>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</si>
  <si>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</si>
  <si>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</si>
  <si>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</si>
  <si>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</si>
  <si>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</si>
  <si>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</si>
  <si>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</si>
  <si>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</si>
  <si>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</si>
  <si>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</si>
  <si>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</si>
  <si>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</si>
  <si>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</si>
  <si>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</si>
  <si>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</si>
  <si>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</si>
  <si>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</si>
  <si>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</si>
  <si>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</si>
  <si>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</si>
  <si>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</si>
  <si>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</si>
  <si>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</si>
  <si>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</si>
  <si>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</si>
  <si>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</si>
  <si>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</si>
  <si>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</si>
  <si>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</si>
  <si>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</si>
  <si>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</si>
  <si>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</si>
  <si>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</si>
  <si>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</si>
  <si>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</si>
  <si>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</si>
  <si>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</si>
  <si>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</si>
  <si>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</si>
  <si>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</si>
  <si>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</si>
  <si>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</si>
  <si>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</si>
  <si>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</si>
  <si>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</si>
  <si>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</si>
  <si>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</si>
  <si>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</si>
  <si>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</si>
  <si>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</si>
  <si>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</si>
  <si>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</si>
  <si>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</si>
  <si>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</si>
  <si>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</si>
  <si>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</si>
  <si>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</si>
  <si>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</si>
  <si>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</si>
  <si>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</si>
  <si>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</si>
  <si>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</si>
  <si>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</si>
  <si>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</si>
  <si>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</si>
  <si>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</si>
  <si>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</si>
  <si>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</si>
  <si>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</si>
  <si>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</si>
  <si>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</si>
  <si>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</si>
  <si>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</si>
  <si>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</si>
  <si>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</si>
  <si>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</si>
  <si>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</si>
  <si>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</si>
  <si>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</si>
  <si>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</si>
  <si>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</si>
  <si>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</si>
  <si>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</si>
  <si>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</si>
  <si>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</si>
  <si>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</si>
  <si>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</si>
  <si>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</si>
  <si>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</si>
  <si>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</si>
  <si>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</si>
  <si>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</si>
  <si>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</si>
  <si>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</si>
  <si>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</si>
  <si>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</si>
  <si>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</si>
  <si>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</si>
  <si>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</si>
  <si>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</si>
  <si>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</si>
  <si>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</si>
  <si>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</si>
  <si>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</si>
  <si>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</si>
  <si>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</si>
  <si>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</si>
  <si>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</si>
  <si>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</si>
  <si>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</si>
  <si>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</si>
  <si>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</si>
  <si>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</si>
  <si>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</si>
  <si>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</si>
  <si>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</si>
  <si>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</si>
  <si>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</si>
  <si>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</si>
  <si>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</si>
  <si>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</si>
  <si>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</si>
  <si>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</si>
  <si>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</si>
  <si>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</si>
  <si>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</si>
  <si>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</si>
  <si>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</si>
  <si>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</si>
  <si>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</si>
  <si>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</si>
  <si>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</si>
  <si>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</si>
  <si>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</si>
  <si>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</si>
  <si>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</si>
  <si>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</si>
  <si>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</si>
  <si>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</si>
  <si>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</si>
  <si>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</si>
  <si>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</si>
  <si>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</si>
  <si>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</si>
  <si>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</si>
  <si>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</si>
  <si>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</si>
  <si>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</si>
  <si>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</si>
  <si>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</si>
  <si>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</si>
  <si>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</si>
  <si>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</si>
  <si>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</si>
  <si>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</si>
  <si>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</si>
  <si>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</si>
  <si>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</si>
  <si>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</si>
  <si>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</si>
  <si>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</si>
  <si>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</si>
  <si>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</si>
  <si>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</si>
  <si>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</si>
  <si>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</si>
  <si>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</si>
  <si>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</si>
  <si>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</si>
  <si>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</si>
  <si>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</si>
  <si>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</si>
  <si>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</si>
  <si>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</si>
  <si>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</si>
  <si>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</si>
  <si>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</si>
  <si>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</si>
  <si>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</si>
  <si>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</si>
  <si>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</si>
  <si>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</si>
  <si>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</si>
  <si>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</si>
  <si>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</si>
  <si>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</si>
  <si>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</si>
  <si>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</si>
  <si>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</si>
  <si>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</si>
  <si>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</si>
  <si>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</si>
  <si>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</si>
  <si>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</si>
  <si>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</si>
  <si>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</si>
  <si>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</si>
  <si>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</si>
  <si>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</si>
  <si>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</si>
  <si>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</si>
  <si>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</si>
  <si>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</si>
  <si>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</si>
  <si>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</si>
  <si>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</si>
  <si>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</si>
  <si>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</si>
  <si>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</si>
  <si>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</si>
  <si>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</si>
  <si>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</si>
  <si>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</si>
  <si>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</si>
  <si>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</si>
  <si>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</si>
  <si>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</si>
  <si>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</si>
  <si>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</si>
  <si>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</si>
  <si>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</si>
  <si>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</si>
  <si>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</si>
  <si>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</si>
  <si>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</si>
  <si>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</si>
  <si>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</si>
  <si>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</si>
  <si>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</si>
  <si>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</si>
  <si>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</si>
  <si>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</si>
  <si>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</si>
  <si>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</si>
  <si>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</si>
  <si>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</si>
  <si>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</si>
  <si>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</si>
  <si>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</si>
  <si>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</si>
  <si>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</si>
  <si>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</si>
  <si>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</si>
  <si>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</si>
  <si>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</si>
  <si>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</si>
  <si>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</si>
  <si>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</si>
  <si>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</si>
  <si>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</si>
  <si>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</si>
  <si>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</si>
  <si>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</si>
  <si>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</si>
  <si>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</si>
  <si>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</si>
  <si>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</si>
  <si>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</si>
  <si>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</si>
  <si>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</si>
  <si>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</si>
  <si>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</si>
  <si>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</si>
  <si>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</si>
  <si>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</si>
  <si>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</si>
  <si>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</si>
  <si>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</si>
  <si>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</si>
  <si>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</si>
  <si>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</si>
  <si>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</si>
  <si>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</si>
  <si>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</si>
  <si>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</si>
  <si>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</si>
  <si>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</si>
  <si>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</si>
  <si>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</si>
  <si>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</si>
  <si>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</si>
  <si>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</si>
  <si>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</si>
  <si>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</si>
  <si>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</si>
  <si>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</si>
  <si>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</si>
  <si>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</si>
  <si>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</si>
  <si>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</si>
  <si>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</si>
  <si>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</si>
  <si>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</si>
  <si>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</si>
  <si>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</si>
  <si>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</si>
  <si>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</si>
  <si>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</si>
  <si>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</si>
  <si>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</si>
  <si>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</si>
  <si>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</si>
  <si>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</si>
  <si>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</si>
  <si>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</si>
  <si>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</si>
  <si>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</si>
  <si>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</si>
  <si>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</si>
  <si>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</si>
  <si>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</si>
  <si>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</si>
  <si>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</si>
  <si>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</si>
  <si>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</si>
  <si>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</si>
  <si>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</si>
  <si>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</si>
  <si>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</si>
  <si>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</si>
  <si>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</si>
  <si>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</si>
  <si>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</si>
  <si>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</si>
  <si>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</si>
  <si>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</si>
  <si>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</si>
  <si>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</si>
  <si>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</si>
  <si>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</si>
  <si>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</si>
  <si>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</si>
  <si>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</si>
  <si>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</si>
  <si>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</si>
  <si>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</si>
  <si>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</si>
  <si>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</si>
  <si>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</si>
  <si>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</si>
  <si>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</si>
  <si>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</si>
  <si>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</si>
  <si>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</si>
  <si>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</si>
  <si>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</si>
  <si>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</si>
  <si>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</si>
  <si>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</si>
  <si>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</si>
  <si>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</si>
  <si>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</si>
  <si>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</si>
  <si>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</si>
  <si>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</si>
  <si>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</si>
  <si>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</si>
  <si>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</si>
  <si>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</si>
  <si>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</si>
  <si>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</si>
  <si>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</si>
  <si>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</si>
  <si>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</si>
  <si>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</si>
  <si>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</si>
  <si>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</si>
  <si>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</si>
  <si>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</si>
  <si>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</si>
  <si>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</si>
  <si>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</si>
  <si>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</si>
  <si>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</si>
  <si>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</si>
  <si>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</si>
  <si>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</si>
  <si>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</si>
  <si>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</si>
  <si>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</si>
  <si>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</si>
  <si>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</si>
  <si>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</si>
  <si>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</si>
  <si>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</si>
  <si>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</si>
  <si>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</si>
  <si>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</si>
  <si>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</si>
  <si>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</si>
  <si>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</si>
  <si>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</si>
  <si>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</si>
  <si>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</si>
  <si>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</si>
  <si>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</si>
  <si>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</si>
  <si>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</si>
  <si>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</si>
  <si>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</si>
  <si>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</si>
  <si>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</si>
  <si>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</si>
  <si>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</si>
  <si>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</si>
  <si>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</si>
  <si>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</si>
  <si>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</si>
  <si>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</si>
  <si>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</si>
  <si>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</si>
  <si>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</si>
  <si>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</si>
  <si>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</si>
  <si>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</si>
  <si>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</si>
  <si>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</si>
  <si>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</si>
  <si>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</si>
  <si>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</si>
  <si>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</si>
  <si>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</si>
  <si>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</si>
  <si>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</si>
  <si>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</si>
  <si>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</si>
  <si>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</si>
  <si>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</si>
  <si>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</si>
  <si>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</si>
  <si>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</si>
  <si>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</si>
  <si>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</si>
  <si>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</si>
  <si>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</si>
  <si>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</si>
  <si>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</si>
  <si>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</si>
  <si>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</si>
  <si>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</si>
  <si>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</si>
  <si>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</si>
  <si>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</si>
  <si>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</si>
  <si>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</si>
  <si>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</si>
  <si>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</si>
  <si>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</si>
  <si>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</si>
  <si>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</si>
  <si>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</si>
  <si>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</si>
  <si>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</si>
  <si>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</si>
  <si>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</si>
  <si>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</si>
  <si>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</si>
  <si>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</si>
  <si>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</si>
  <si>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</si>
  <si>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</si>
  <si>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</si>
  <si>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</si>
  <si>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</si>
  <si>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</si>
  <si>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</si>
  <si>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</si>
  <si>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</si>
  <si>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</si>
  <si>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</si>
  <si>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</si>
  <si>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</si>
  <si>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</si>
  <si>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</si>
  <si>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</si>
  <si>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</si>
  <si>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</si>
  <si>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</si>
  <si>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</si>
  <si>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</si>
  <si>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</si>
  <si>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</si>
  <si>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</si>
  <si>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</si>
  <si>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</si>
  <si>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</si>
  <si>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</si>
  <si>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</si>
  <si>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</si>
  <si>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</si>
  <si>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</si>
  <si>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</si>
  <si>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</si>
  <si>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</si>
  <si>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</si>
  <si>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</si>
  <si>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</si>
  <si>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</si>
  <si>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</si>
  <si>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</si>
  <si>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</si>
  <si>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</si>
  <si>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</si>
  <si>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</si>
  <si>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</si>
  <si>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</si>
  <si>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</si>
  <si>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</si>
  <si>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</si>
  <si>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</si>
  <si>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</si>
  <si>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</si>
  <si>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</si>
  <si>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</si>
  <si>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</si>
  <si>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</si>
  <si>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</si>
  <si>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</si>
  <si>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</si>
  <si>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</si>
  <si>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</si>
  <si>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</si>
  <si>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</si>
  <si>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</si>
  <si>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</si>
  <si>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</si>
  <si>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</si>
  <si>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</si>
  <si>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</si>
  <si>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</si>
  <si>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</si>
  <si>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</si>
  <si>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</si>
  <si>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</si>
  <si>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</si>
  <si>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</si>
  <si>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</si>
  <si>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</si>
  <si>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</si>
  <si>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</si>
  <si>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</si>
  <si>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</si>
  <si>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</si>
  <si>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</si>
  <si>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</si>
  <si>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</si>
  <si>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</si>
  <si>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</si>
  <si>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</si>
  <si>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</si>
  <si>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</si>
  <si>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</si>
  <si>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</si>
  <si>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</si>
  <si>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</si>
  <si>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</si>
  <si>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</si>
  <si>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</si>
  <si>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</si>
  <si>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</si>
  <si>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</si>
  <si>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</si>
  <si>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</si>
  <si>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</si>
  <si>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</si>
  <si>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</si>
  <si>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</si>
  <si>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</si>
  <si>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</si>
  <si>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</si>
  <si>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</si>
  <si>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</si>
  <si>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</si>
  <si>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</si>
  <si>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</si>
  <si>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</si>
  <si>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</si>
  <si>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</si>
  <si>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</si>
  <si>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</si>
  <si>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</si>
  <si>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</si>
  <si>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</si>
  <si>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</si>
  <si>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</si>
  <si>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</si>
  <si>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</si>
  <si>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</si>
  <si>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</si>
  <si>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</si>
  <si>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</si>
  <si>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</si>
  <si>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</si>
  <si>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</si>
  <si>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</si>
  <si>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</si>
  <si>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</si>
  <si>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</si>
  <si>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</si>
  <si>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</si>
  <si>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</si>
  <si>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</si>
  <si>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</si>
  <si>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</si>
  <si>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</si>
  <si>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</si>
  <si>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</si>
  <si>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</si>
  <si>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</si>
  <si>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</si>
  <si>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</si>
  <si>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</si>
  <si>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</si>
  <si>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</si>
  <si>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</si>
  <si>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</si>
  <si>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</si>
  <si>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</si>
  <si>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</si>
  <si>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</si>
  <si>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</si>
  <si>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</si>
  <si>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</si>
  <si>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</si>
  <si>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</si>
  <si>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</si>
  <si>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</si>
  <si>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</si>
  <si>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</si>
  <si>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</si>
  <si>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</si>
  <si>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</si>
  <si>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</si>
  <si>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</si>
  <si>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</si>
  <si>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</si>
  <si>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</si>
  <si>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</si>
  <si>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</si>
  <si>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</si>
  <si>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</si>
  <si>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</si>
  <si>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</si>
  <si>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</si>
  <si>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</si>
  <si>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</si>
  <si>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</si>
  <si>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</si>
  <si>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</si>
  <si>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</si>
  <si>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</si>
  <si>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</si>
  <si>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</si>
  <si>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</si>
  <si>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</si>
  <si>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</si>
  <si>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</si>
  <si>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</si>
  <si>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</si>
  <si>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</si>
  <si>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</si>
  <si>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</si>
  <si>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</si>
  <si>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</si>
  <si>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</si>
  <si>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</si>
  <si>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</si>
  <si>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</si>
  <si>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</si>
  <si>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</si>
  <si>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</si>
  <si>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</si>
  <si>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</si>
  <si>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</si>
  <si>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</si>
  <si>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</si>
  <si>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</si>
  <si>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</si>
  <si>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</si>
  <si>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</si>
  <si>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</si>
  <si>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</si>
  <si>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</si>
  <si>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</si>
  <si>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</si>
  <si>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</si>
  <si>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</si>
  <si>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</si>
  <si>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</si>
  <si>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</si>
  <si>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</si>
  <si>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</si>
  <si>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</si>
  <si>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</si>
  <si>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</si>
  <si>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</si>
  <si>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</si>
  <si>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</si>
  <si>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</si>
  <si>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</si>
  <si>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</si>
  <si>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</si>
  <si>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</si>
  <si>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</si>
  <si>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</si>
  <si>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</si>
  <si>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</si>
  <si>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</si>
  <si>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</si>
  <si>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</si>
  <si>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</si>
  <si>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</si>
  <si>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</si>
  <si>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</si>
  <si>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</si>
  <si>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</si>
  <si>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</si>
  <si>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</si>
  <si>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</si>
  <si>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</si>
  <si>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</si>
  <si>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</si>
  <si>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</si>
  <si>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</si>
  <si>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</si>
  <si>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</si>
  <si>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</si>
  <si>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</si>
  <si>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</si>
  <si>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</si>
  <si>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</si>
  <si>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</si>
  <si>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</si>
  <si>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</si>
  <si>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</si>
  <si>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</si>
  <si>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</si>
  <si>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</si>
  <si>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</si>
  <si>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</si>
  <si>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</si>
  <si>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</si>
  <si>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</si>
  <si>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</si>
  <si>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</si>
  <si>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</si>
  <si>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</si>
  <si>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</si>
  <si>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</si>
  <si>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</si>
  <si>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</si>
  <si>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</si>
  <si>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</si>
  <si>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</si>
  <si>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</si>
  <si>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</si>
  <si>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</si>
  <si>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</si>
  <si>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</si>
  <si>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</si>
  <si>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</si>
  <si>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</si>
  <si>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</si>
  <si>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</si>
  <si>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</si>
  <si>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</si>
  <si>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</si>
  <si>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</si>
  <si>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</si>
  <si>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</si>
  <si>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</si>
  <si>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</si>
  <si>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</si>
  <si>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</si>
  <si>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</si>
  <si>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</si>
  <si>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</si>
  <si>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</si>
  <si>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</si>
  <si>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</si>
  <si>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</si>
  <si>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</si>
  <si>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</si>
  <si>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</si>
  <si>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</si>
  <si>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</si>
  <si>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</si>
  <si>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</si>
  <si>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</si>
  <si>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</si>
  <si>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</si>
  <si>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</si>
  <si>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</si>
  <si>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</si>
  <si>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</si>
  <si>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</si>
  <si>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</si>
  <si>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</si>
  <si>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</si>
  <si>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</si>
  <si>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</si>
  <si>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</si>
  <si>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</si>
  <si>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</si>
  <si>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</si>
  <si>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</si>
  <si>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</si>
  <si>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</si>
  <si>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</si>
  <si>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</si>
  <si>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</si>
  <si>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</si>
  <si>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</si>
  <si>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</si>
  <si>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</si>
  <si>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</si>
  <si>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</si>
  <si>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</si>
  <si>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</si>
  <si>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</si>
  <si>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</si>
  <si>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</si>
  <si>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</si>
  <si>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</si>
  <si>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</si>
  <si>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</si>
  <si>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</si>
  <si>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</si>
  <si>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</si>
  <si>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</si>
  <si>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</si>
  <si>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</si>
  <si>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</si>
  <si>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</si>
  <si>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</si>
  <si>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</si>
  <si>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</si>
  <si>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</si>
  <si>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</si>
  <si>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</si>
  <si>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</si>
  <si>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</si>
  <si>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</si>
  <si>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</si>
  <si>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</si>
  <si>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</si>
  <si>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</si>
  <si>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</si>
  <si>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</si>
  <si>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</si>
  <si>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</si>
  <si>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</si>
  <si>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</si>
  <si>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</si>
  <si>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</si>
  <si>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</si>
  <si>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</si>
  <si>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</si>
  <si>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</si>
  <si>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</si>
  <si>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</si>
  <si>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</si>
  <si>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</si>
  <si>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</si>
  <si>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</si>
  <si>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</si>
  <si>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</si>
  <si>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</si>
  <si>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</si>
  <si>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</si>
  <si>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</si>
  <si>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</si>
  <si>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</si>
  <si>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</si>
  <si>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</si>
  <si>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</si>
  <si>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</si>
  <si>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</si>
  <si>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</si>
  <si>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</si>
  <si>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</si>
  <si>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</si>
  <si>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</si>
  <si>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</si>
  <si>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</si>
  <si>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</si>
  <si>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</si>
  <si>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</si>
  <si>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</si>
  <si>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</si>
  <si>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</si>
  <si>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</si>
  <si>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</si>
  <si>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</si>
  <si>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</si>
  <si>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</si>
  <si>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</si>
  <si>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</si>
  <si>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</si>
  <si>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</si>
  <si>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</si>
  <si>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</si>
  <si>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</si>
  <si>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</si>
  <si>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</si>
  <si>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</si>
  <si>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</si>
  <si>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</si>
  <si>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</si>
  <si>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</si>
  <si>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</si>
  <si>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</si>
  <si>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</si>
  <si>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</si>
  <si>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</si>
  <si>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</si>
  <si>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</si>
  <si>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</si>
  <si>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</si>
  <si>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</si>
  <si>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</si>
  <si>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</si>
  <si>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</si>
  <si>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</si>
  <si>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</si>
  <si>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</si>
  <si>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</si>
  <si>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</si>
  <si>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</si>
  <si>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</si>
  <si>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</si>
  <si>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</si>
  <si>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</si>
  <si>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</si>
  <si>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</si>
  <si>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</si>
  <si>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</si>
  <si>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</si>
  <si>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</si>
  <si>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</si>
  <si>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</si>
  <si>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</si>
  <si>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</si>
  <si>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</si>
  <si>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</si>
  <si>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</si>
  <si>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</si>
  <si>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</si>
  <si>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</si>
  <si>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</si>
  <si>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</si>
  <si>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</si>
  <si>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</si>
  <si>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</si>
  <si>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</si>
  <si>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</si>
  <si>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</si>
  <si>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</si>
  <si>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</si>
  <si>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</si>
  <si>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</si>
  <si>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</si>
  <si>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</si>
  <si>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</si>
  <si>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</si>
  <si>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</si>
  <si>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</si>
  <si>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</si>
  <si>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</si>
  <si>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</si>
  <si>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</si>
  <si>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</si>
  <si>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</si>
  <si>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</si>
  <si>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</si>
  <si>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</si>
  <si>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</si>
  <si>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</si>
  <si>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</si>
  <si>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</si>
  <si>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</si>
  <si>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</si>
  <si>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</si>
  <si>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</si>
  <si>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</si>
  <si>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</si>
  <si>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</si>
  <si>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</si>
  <si>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</si>
  <si>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</si>
  <si>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</si>
  <si>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</si>
  <si>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</si>
  <si>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</si>
  <si>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</si>
  <si>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</si>
  <si>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</si>
  <si>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</si>
  <si>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</si>
  <si>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</si>
  <si>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</si>
  <si>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</si>
  <si>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</si>
  <si>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</si>
  <si>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</si>
  <si>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</si>
  <si>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</si>
  <si>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</si>
  <si>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</si>
  <si>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</si>
  <si>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</si>
  <si>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</si>
  <si>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</si>
  <si>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</si>
  <si>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</si>
  <si>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</si>
  <si>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</si>
  <si>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</si>
  <si>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</si>
  <si>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</si>
  <si>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</si>
  <si>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</si>
  <si>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</si>
  <si>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</si>
  <si>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</si>
  <si>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</si>
  <si>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</si>
  <si>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</si>
  <si>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</si>
  <si>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</si>
  <si>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</si>
  <si>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</si>
  <si>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</si>
  <si>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</si>
  <si>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</si>
  <si>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</si>
  <si>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</si>
  <si>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</si>
  <si>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</si>
  <si>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</si>
  <si>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</si>
  <si>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</si>
  <si>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</si>
  <si>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</si>
  <si>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</si>
  <si>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</si>
  <si>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</si>
  <si>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</si>
  <si>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</si>
  <si>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</si>
  <si>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</si>
  <si>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</si>
  <si>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</si>
  <si>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</si>
  <si>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</si>
  <si>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</si>
  <si>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</si>
  <si>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</si>
  <si>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</si>
  <si>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</si>
  <si>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</si>
  <si>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</si>
  <si>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</si>
  <si>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</si>
  <si>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</si>
  <si>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</si>
  <si>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</si>
  <si>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</si>
  <si>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</si>
  <si>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</si>
  <si>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</si>
  <si>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</si>
  <si>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</si>
  <si>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</si>
  <si>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</si>
  <si>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</si>
  <si>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</si>
  <si>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</si>
  <si>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</si>
  <si>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</si>
  <si>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</si>
  <si>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</si>
  <si>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</si>
  <si>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</si>
  <si>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</si>
  <si>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</si>
  <si>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</si>
  <si>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</si>
  <si>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</si>
  <si>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</si>
  <si>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</si>
  <si>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</si>
  <si>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</si>
  <si>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</si>
  <si>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</si>
  <si>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</si>
  <si>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</si>
  <si>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</si>
  <si>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</si>
  <si>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</si>
  <si>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</si>
  <si>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</si>
  <si>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</si>
  <si>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</si>
  <si>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</si>
  <si>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</si>
  <si>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</si>
  <si>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</si>
  <si>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</si>
  <si>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</si>
  <si>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</si>
  <si>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</si>
  <si>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</si>
  <si>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</si>
  <si>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</si>
  <si>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</si>
  <si>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</si>
  <si>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</si>
  <si>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</si>
  <si>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</si>
  <si>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</si>
  <si>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</si>
  <si>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</si>
  <si>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</si>
  <si>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</si>
  <si>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</si>
  <si>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</si>
  <si>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</si>
  <si>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</si>
  <si>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</si>
  <si>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</si>
  <si>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</si>
  <si>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</si>
  <si>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</si>
  <si>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</si>
  <si>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</si>
  <si>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</si>
  <si>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</si>
  <si>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</si>
  <si>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</si>
  <si>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</si>
  <si>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</si>
  <si>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</si>
  <si>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</si>
  <si>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</si>
  <si>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</si>
  <si>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</si>
  <si>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</si>
  <si>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</si>
  <si>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</si>
  <si>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</si>
  <si>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</si>
  <si>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</si>
  <si>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</si>
  <si>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</si>
  <si>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</si>
  <si>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</si>
  <si>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</si>
  <si>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</si>
  <si>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</si>
  <si>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</si>
  <si>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</si>
  <si>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</si>
  <si>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</si>
  <si>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</si>
  <si>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</si>
  <si>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</si>
  <si>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</si>
  <si>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</si>
  <si>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</si>
  <si>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</si>
  <si>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</si>
  <si>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</si>
  <si>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</si>
  <si>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</si>
  <si>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</si>
  <si>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</si>
  <si>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</si>
  <si>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</si>
  <si>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</si>
  <si>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</si>
  <si>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</si>
  <si>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</si>
  <si>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</si>
  <si>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</si>
  <si>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</si>
  <si>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</si>
  <si>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</si>
  <si>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</si>
  <si>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</si>
  <si>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</si>
  <si>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</si>
  <si>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</si>
  <si>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</si>
  <si>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</si>
  <si>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</si>
  <si>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</si>
  <si>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</si>
  <si>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</si>
  <si>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</si>
  <si>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</si>
  <si>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</si>
  <si>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</si>
  <si>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</si>
  <si>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</si>
  <si>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</si>
  <si>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</si>
  <si>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</si>
  <si>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</si>
  <si>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</si>
  <si>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</si>
  <si>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</si>
  <si>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</si>
  <si>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</si>
  <si>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</si>
  <si>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</si>
  <si>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</si>
  <si>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</si>
  <si>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</si>
  <si>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</si>
  <si>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</si>
  <si>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</si>
  <si>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</si>
  <si>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</si>
  <si>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</si>
  <si>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</si>
  <si>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</si>
  <si>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</si>
  <si>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</si>
  <si>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</si>
  <si>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</si>
  <si>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</si>
  <si>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</si>
  <si>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</si>
  <si>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</si>
  <si>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</si>
  <si>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</si>
  <si>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</si>
  <si>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</si>
  <si>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</si>
  <si>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</si>
  <si>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</si>
  <si>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</si>
  <si>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</si>
  <si>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</si>
  <si>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</si>
  <si>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</si>
  <si>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</si>
  <si>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</si>
  <si>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</si>
  <si>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</si>
  <si>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</si>
  <si>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</si>
  <si>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</si>
  <si>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</si>
  <si>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</si>
  <si>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</si>
  <si>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</si>
  <si>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</si>
  <si>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</si>
  <si>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</si>
  <si>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</si>
  <si>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</si>
  <si>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</si>
  <si>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</si>
  <si>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</si>
  <si>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</si>
  <si>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</si>
  <si>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</si>
  <si>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</si>
  <si>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</si>
  <si>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</si>
  <si>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</si>
  <si>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</si>
  <si>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</si>
  <si>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</si>
  <si>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</si>
  <si>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</si>
  <si>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</si>
  <si>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</si>
  <si>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</si>
  <si>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</si>
  <si>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</si>
  <si>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</si>
  <si>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</si>
  <si>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</si>
  <si>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</si>
  <si>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</si>
  <si>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</si>
  <si>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</si>
  <si>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</si>
  <si>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</si>
  <si>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</si>
  <si>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</si>
  <si>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</si>
  <si>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</si>
  <si>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</si>
  <si>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</si>
  <si>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</si>
  <si>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</si>
  <si>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</si>
  <si>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</si>
  <si>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</si>
  <si>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</si>
  <si>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</si>
  <si>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</si>
  <si>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</si>
  <si>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</si>
  <si>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</si>
  <si>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</si>
  <si>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</si>
  <si>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</si>
  <si>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</si>
  <si>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</si>
  <si>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</si>
  <si>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</si>
  <si>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</si>
  <si>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</si>
  <si>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</si>
  <si>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</si>
  <si>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</si>
  <si>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</si>
  <si>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</si>
  <si>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</si>
  <si>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</si>
  <si>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</si>
  <si>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</si>
  <si>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</si>
  <si>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</si>
  <si>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</si>
  <si>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</si>
  <si>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</si>
  <si>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</si>
  <si>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</si>
  <si>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</si>
  <si>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</si>
  <si>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</si>
  <si>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</si>
  <si>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</si>
  <si>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</si>
  <si>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</si>
  <si>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</si>
  <si>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</si>
  <si>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</si>
  <si>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</si>
  <si>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</si>
  <si>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</si>
  <si>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</si>
  <si>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</si>
  <si>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</si>
  <si>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</si>
  <si>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</si>
  <si>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</si>
  <si>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</si>
  <si>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</si>
  <si>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</si>
  <si>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</si>
  <si>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</si>
  <si>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</si>
  <si>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</si>
  <si>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</si>
  <si>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</si>
  <si>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</si>
  <si>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</si>
  <si>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</si>
  <si>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</si>
  <si>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</si>
  <si>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</si>
  <si>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</si>
  <si>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</si>
  <si>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</si>
  <si>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</si>
  <si>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</si>
  <si>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</si>
  <si>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</si>
  <si>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</si>
  <si>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</si>
  <si>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</si>
  <si>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</si>
  <si>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</si>
  <si>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</si>
  <si>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</si>
  <si>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</si>
  <si>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</si>
  <si>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</si>
  <si>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</si>
  <si>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</si>
  <si>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</si>
  <si>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</si>
  <si>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</si>
  <si>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</si>
  <si>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</si>
  <si>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</si>
  <si>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</si>
  <si>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</si>
  <si>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</si>
  <si>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</si>
  <si>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</si>
  <si>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</si>
  <si>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</si>
  <si>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</si>
  <si>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</si>
  <si>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</si>
  <si>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</si>
  <si>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</si>
  <si>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</si>
  <si>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</si>
  <si>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</si>
  <si>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</si>
  <si>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</si>
  <si>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</si>
  <si>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</si>
  <si>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</si>
  <si>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</si>
  <si>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</si>
  <si>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</si>
  <si>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</si>
  <si>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</si>
  <si>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</si>
  <si>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</si>
  <si>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</si>
  <si>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</si>
  <si>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</si>
  <si>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</si>
  <si>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</si>
  <si>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</si>
  <si>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</si>
  <si>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</si>
  <si>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</si>
  <si>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</si>
  <si>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</si>
  <si>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</si>
  <si>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</si>
  <si>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</si>
  <si>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</si>
  <si>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</si>
  <si>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</si>
  <si>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</si>
  <si>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</si>
  <si>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</si>
  <si>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</si>
  <si>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</si>
  <si>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</si>
  <si>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</si>
  <si>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</si>
  <si>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</si>
  <si>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</si>
  <si>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</si>
  <si>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</si>
  <si>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</si>
  <si>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</si>
  <si>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</si>
  <si>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</si>
  <si>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</si>
  <si>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</si>
  <si>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</si>
  <si>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</si>
  <si>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</si>
  <si>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</si>
  <si>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</si>
  <si>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</si>
  <si>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</si>
  <si>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</si>
  <si>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</si>
  <si>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</si>
  <si>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</si>
  <si>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</si>
  <si>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</si>
  <si>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</si>
  <si>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</si>
  <si>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</si>
  <si>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</si>
  <si>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</si>
  <si>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</si>
  <si>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</si>
  <si>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</si>
  <si>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</si>
  <si>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</si>
  <si>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</si>
  <si>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</si>
  <si>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</si>
  <si>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</si>
  <si>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</si>
  <si>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</si>
  <si>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</si>
  <si>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</si>
  <si>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</si>
  <si>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</si>
  <si>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</si>
  <si>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</si>
  <si>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</si>
  <si>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</si>
  <si>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</si>
  <si>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</si>
  <si>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</si>
  <si>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</si>
  <si>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</si>
  <si>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</si>
  <si>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</si>
  <si>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</si>
  <si>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</si>
  <si>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</si>
  <si>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</si>
  <si>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</si>
  <si>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</si>
  <si>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</si>
  <si>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</si>
  <si>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</si>
  <si>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</si>
  <si>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</si>
  <si>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</si>
  <si>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</si>
  <si>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</si>
  <si>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</si>
  <si>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</si>
  <si>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</si>
  <si>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</si>
  <si>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</si>
  <si>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</si>
  <si>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</si>
  <si>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</si>
  <si>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</si>
  <si>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</si>
  <si>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</si>
  <si>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</si>
  <si>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</si>
  <si>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</si>
  <si>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</si>
  <si>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</si>
  <si>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</si>
  <si>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</si>
  <si>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</si>
  <si>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</si>
  <si>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</si>
  <si>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</si>
  <si>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</si>
  <si>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</si>
  <si>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</si>
  <si>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</si>
  <si>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</si>
  <si>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</si>
  <si>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</si>
  <si>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</si>
  <si>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</si>
  <si>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</si>
  <si>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</si>
  <si>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</si>
  <si>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</si>
  <si>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</si>
  <si>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</si>
  <si>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</si>
  <si>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</si>
  <si>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</si>
  <si>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</si>
  <si>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</si>
  <si>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</si>
  <si>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</si>
  <si>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</si>
  <si>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</si>
  <si>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</si>
  <si>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</si>
  <si>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</si>
  <si>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</si>
  <si>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</si>
  <si>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</si>
  <si>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</si>
  <si>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</si>
  <si>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</si>
  <si>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</si>
  <si>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</si>
  <si>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</si>
  <si>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</si>
  <si>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</si>
  <si>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</si>
  <si>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</si>
  <si>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</si>
  <si>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</si>
  <si>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</si>
  <si>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</si>
  <si>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</si>
  <si>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</si>
  <si>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</si>
  <si>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</si>
  <si>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</si>
  <si>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</si>
  <si>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</si>
  <si>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</si>
  <si>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</si>
  <si>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</si>
  <si>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</si>
  <si>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</si>
  <si>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</si>
  <si>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</si>
  <si>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</si>
  <si>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</si>
  <si>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</si>
  <si>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</si>
  <si>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</si>
  <si>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</si>
  <si>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</si>
  <si>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</si>
  <si>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</si>
  <si>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</si>
  <si>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</si>
  <si>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</si>
  <si>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</si>
  <si>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</si>
  <si>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</si>
  <si>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</si>
  <si>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</si>
  <si>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</si>
  <si>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</si>
  <si>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</si>
  <si>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</si>
  <si>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</si>
  <si>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</si>
  <si>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</si>
  <si>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</si>
  <si>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</si>
  <si>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</si>
  <si>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</si>
  <si>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</si>
  <si>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</si>
  <si>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</si>
  <si>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</si>
  <si>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</si>
  <si>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</si>
  <si>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</si>
  <si>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</si>
  <si>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</si>
  <si>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</si>
  <si>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</si>
  <si>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</si>
  <si>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</si>
  <si>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</si>
  <si>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</si>
  <si>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</si>
  <si>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</si>
  <si>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</si>
  <si>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</si>
  <si>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</si>
  <si>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</si>
  <si>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</si>
  <si>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</si>
  <si>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</si>
  <si>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</si>
  <si>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</si>
  <si>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</si>
  <si>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</si>
  <si>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</si>
  <si>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</si>
  <si>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</si>
  <si>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</si>
  <si>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</si>
  <si>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</si>
  <si>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</si>
  <si>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</si>
  <si>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</si>
  <si>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</si>
  <si>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</si>
  <si>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</si>
  <si>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</si>
  <si>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</si>
  <si>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</si>
  <si>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</si>
  <si>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</si>
  <si>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</si>
  <si>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</si>
  <si>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</si>
  <si>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</si>
  <si>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</si>
  <si>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</si>
  <si>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</si>
  <si>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</si>
  <si>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</si>
  <si>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</si>
  <si>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</si>
  <si>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</si>
  <si>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</si>
  <si>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</si>
  <si>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</si>
  <si>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</si>
  <si>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</si>
  <si>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</si>
  <si>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</si>
  <si>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</si>
  <si>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</si>
  <si>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</si>
  <si>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</si>
  <si>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</si>
  <si>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</si>
  <si>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</si>
  <si>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</si>
  <si>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</si>
  <si>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</si>
  <si>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</si>
  <si>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</si>
  <si>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</si>
  <si>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</si>
  <si>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</si>
  <si>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</si>
  <si>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</si>
  <si>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</si>
  <si>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</si>
  <si>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</si>
  <si>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</si>
  <si>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</si>
  <si>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</si>
  <si>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</si>
  <si>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</si>
  <si>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</si>
  <si>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</si>
  <si>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</si>
  <si>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</si>
  <si>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</si>
  <si>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</si>
  <si>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</si>
  <si>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</si>
  <si>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</si>
  <si>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</si>
  <si>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</si>
  <si>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</si>
  <si>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</si>
  <si>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</si>
  <si>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</si>
  <si>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</si>
  <si>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</si>
  <si>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</si>
  <si>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</si>
  <si>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</si>
  <si>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</si>
  <si>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</si>
  <si>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</si>
  <si>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</si>
  <si>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</si>
  <si>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</si>
  <si>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</si>
  <si>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</si>
  <si>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</si>
  <si>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</si>
  <si>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</si>
  <si>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</si>
  <si>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</si>
  <si>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</si>
  <si>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</si>
  <si>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</si>
  <si>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</si>
  <si>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</si>
  <si>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</si>
  <si>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</si>
  <si>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</si>
  <si>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</si>
  <si>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</si>
  <si>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</si>
  <si>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</si>
  <si>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</si>
  <si>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</si>
  <si>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</si>
  <si>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</si>
  <si>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</si>
  <si>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</si>
  <si>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</si>
  <si>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</si>
  <si>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</si>
  <si>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</si>
  <si>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</si>
  <si>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</si>
  <si>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</si>
  <si>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</si>
  <si>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</si>
  <si>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</si>
  <si>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</si>
  <si>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</si>
  <si>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</si>
  <si>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</si>
  <si>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</si>
  <si>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</si>
  <si>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</si>
  <si>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</si>
  <si>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</si>
  <si>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</si>
  <si>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</si>
  <si>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</si>
  <si>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</si>
  <si>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</si>
  <si>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</si>
  <si>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</si>
  <si>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</si>
  <si>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</si>
  <si>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</si>
  <si>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</si>
  <si>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</si>
  <si>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</si>
  <si>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</si>
  <si>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</si>
  <si>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</si>
  <si>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</si>
  <si>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</si>
  <si>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</si>
  <si>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</si>
  <si>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</si>
  <si>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</si>
  <si>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</si>
  <si>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</si>
  <si>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</si>
  <si>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</si>
  <si>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</si>
  <si>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</si>
  <si>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</si>
  <si>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</si>
  <si>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</si>
  <si>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</si>
  <si>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</si>
  <si>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</si>
  <si>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</si>
  <si>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</si>
  <si>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</si>
  <si>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</si>
  <si>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</si>
  <si>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</si>
  <si>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</si>
  <si>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</si>
  <si>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</si>
  <si>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</si>
  <si>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</si>
  <si>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</si>
  <si>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</si>
  <si>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</si>
  <si>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</si>
  <si>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</si>
  <si>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</si>
  <si>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</si>
  <si>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</si>
  <si>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</si>
  <si>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</si>
  <si>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</si>
  <si>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</si>
  <si>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</si>
  <si>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</si>
  <si>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</si>
  <si>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</si>
  <si>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</si>
  <si>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</si>
  <si>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</si>
  <si>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</si>
  <si>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</si>
  <si>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</si>
  <si>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</si>
  <si>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</si>
  <si>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</si>
  <si>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</si>
  <si>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</si>
  <si>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</si>
  <si>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</si>
  <si>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</si>
  <si>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</si>
  <si>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</si>
  <si>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</si>
  <si>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</si>
  <si>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</si>
  <si>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</si>
  <si>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</si>
  <si>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</si>
  <si>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</si>
  <si>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</si>
  <si>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</si>
  <si>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</si>
  <si>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</si>
  <si>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</si>
  <si>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</si>
  <si>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</si>
  <si>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</si>
  <si>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</si>
  <si>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</si>
  <si>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</si>
  <si>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</si>
  <si>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</si>
  <si>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</si>
  <si>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</si>
  <si>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</si>
  <si>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</si>
  <si>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</si>
  <si>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</si>
  <si>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</si>
  <si>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</si>
  <si>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</si>
  <si>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</si>
  <si>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</si>
  <si>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</si>
  <si>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</si>
  <si>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</si>
  <si>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</si>
  <si>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</si>
  <si>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</si>
  <si>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</si>
  <si>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</si>
  <si>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</si>
  <si>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</si>
  <si>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</si>
  <si>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</si>
  <si>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</si>
  <si>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</si>
  <si>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</si>
  <si>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</si>
  <si>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</si>
  <si>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</si>
  <si>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</si>
  <si>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</si>
  <si>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</si>
  <si>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</si>
  <si>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</si>
  <si>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</si>
  <si>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</si>
  <si>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</si>
  <si>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</si>
  <si>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</si>
  <si>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</si>
  <si>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</si>
  <si>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</si>
  <si>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</si>
  <si>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</si>
  <si>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</si>
  <si>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</si>
  <si>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</si>
  <si>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</si>
  <si>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</si>
  <si>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</si>
  <si>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</si>
  <si>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</si>
  <si>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</si>
  <si>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</si>
  <si>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</si>
  <si>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</si>
  <si>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</si>
  <si>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</si>
  <si>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</si>
  <si>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</si>
  <si>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</si>
  <si>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</si>
  <si>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</si>
  <si>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</si>
  <si>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</si>
  <si>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</si>
  <si>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</si>
  <si>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</si>
  <si>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</si>
  <si>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</si>
  <si>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</si>
  <si>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</si>
  <si>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</si>
  <si>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</si>
  <si>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</si>
  <si>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</si>
  <si>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</si>
  <si>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</si>
  <si>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</si>
  <si>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</si>
  <si>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</si>
  <si>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</si>
  <si>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</si>
  <si>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</si>
  <si>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</si>
  <si>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</si>
  <si>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</si>
  <si>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</si>
  <si>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</si>
  <si>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</si>
  <si>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</si>
  <si>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</si>
  <si>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</si>
  <si>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</si>
  <si>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</si>
  <si>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</si>
  <si>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</si>
  <si>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</si>
  <si>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</si>
  <si>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</si>
  <si>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</si>
  <si>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</si>
  <si>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</si>
  <si>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</si>
  <si>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</si>
  <si>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</si>
  <si>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</si>
  <si>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</si>
  <si>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</si>
  <si>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</si>
  <si>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</si>
  <si>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</si>
  <si>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</si>
  <si>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</si>
  <si>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</si>
  <si>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</si>
  <si>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</si>
  <si>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</si>
  <si>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</si>
  <si>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</si>
  <si>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</si>
  <si>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</si>
  <si>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</si>
  <si>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</si>
  <si>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</si>
  <si>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</si>
  <si>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</si>
  <si>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</si>
  <si>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</si>
  <si>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</si>
  <si>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</si>
  <si>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</si>
  <si>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</si>
  <si>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</si>
  <si>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</si>
  <si>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</si>
  <si>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</si>
  <si>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</si>
  <si>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</si>
  <si>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</si>
  <si>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</si>
  <si>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</si>
  <si>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</si>
  <si>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</si>
  <si>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</si>
  <si>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</si>
  <si>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</si>
  <si>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</si>
  <si>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</si>
  <si>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</si>
  <si>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</si>
  <si>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</si>
  <si>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</si>
  <si>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</si>
  <si>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</si>
  <si>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</si>
  <si>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</si>
  <si>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</si>
  <si>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</si>
  <si>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</si>
  <si>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</si>
  <si>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</si>
  <si>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</si>
  <si>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</si>
  <si>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</si>
  <si>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</si>
  <si>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</si>
  <si>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</si>
  <si>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</si>
  <si>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</si>
  <si>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</si>
  <si>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</si>
  <si>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</si>
  <si>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</si>
  <si>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</si>
  <si>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</si>
  <si>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</si>
  <si>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</si>
  <si>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</si>
  <si>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</si>
  <si>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</si>
  <si>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</si>
  <si>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</si>
  <si>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</si>
  <si>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</si>
  <si>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</si>
  <si>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</si>
  <si>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</si>
  <si>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</si>
  <si>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</si>
  <si>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</si>
  <si>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</si>
  <si>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</si>
  <si>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</si>
  <si>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</si>
  <si>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</si>
  <si>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</si>
  <si>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</si>
  <si>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</si>
  <si>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</si>
  <si>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</si>
  <si>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</si>
  <si>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</si>
  <si>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</si>
  <si>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</si>
  <si>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</si>
  <si>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</si>
  <si>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</si>
  <si>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</si>
  <si>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</si>
  <si>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</si>
  <si>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</si>
  <si>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</si>
  <si>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</si>
  <si>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</si>
  <si>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</si>
  <si>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</si>
  <si>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</si>
  <si>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</si>
  <si>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</si>
  <si>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</si>
  <si>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</si>
  <si>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</si>
  <si>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</si>
  <si>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</si>
  <si>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</si>
  <si>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</si>
  <si>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</si>
  <si>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</si>
  <si>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</si>
  <si>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</si>
  <si>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</si>
  <si>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</si>
  <si>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</si>
  <si>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</si>
  <si>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</si>
  <si>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</si>
  <si>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</si>
  <si>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</si>
  <si>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</si>
  <si>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</si>
  <si>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</si>
  <si>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</si>
  <si>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</si>
  <si>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</si>
  <si>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</si>
  <si>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</si>
  <si>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</si>
  <si>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</si>
  <si>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</si>
  <si>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</si>
  <si>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</si>
  <si>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</si>
  <si>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</si>
  <si>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</si>
  <si>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</si>
  <si>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</si>
  <si>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</si>
  <si>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</si>
  <si>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</si>
  <si>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</si>
  <si>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</si>
  <si>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</si>
  <si>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</si>
  <si>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</si>
  <si>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</si>
  <si>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</si>
  <si>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</si>
  <si>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</si>
  <si>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</si>
  <si>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</si>
  <si>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</si>
  <si>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</si>
  <si>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</si>
  <si>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</si>
  <si>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</si>
  <si>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</si>
  <si>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</si>
  <si>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</si>
  <si>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</si>
  <si>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</si>
  <si>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</si>
  <si>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</si>
  <si>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</si>
  <si>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</si>
  <si>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</si>
  <si>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</si>
  <si>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</si>
  <si>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</si>
  <si>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</si>
  <si>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</si>
  <si>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</si>
  <si>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</si>
  <si>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</si>
  <si>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</si>
  <si>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</si>
  <si>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</si>
  <si>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</si>
  <si>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</si>
  <si>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</si>
  <si>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</si>
  <si>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</si>
  <si>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</si>
  <si>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</si>
  <si>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</si>
  <si>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</si>
  <si>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</si>
  <si>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</si>
  <si>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</si>
  <si>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</si>
  <si>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</si>
  <si>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</si>
  <si>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</si>
  <si>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</si>
  <si>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</si>
  <si>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</si>
  <si>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</si>
  <si>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</si>
  <si>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</si>
  <si>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</si>
  <si>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</si>
  <si>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</si>
  <si>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</si>
  <si>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</si>
  <si>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</si>
  <si>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</si>
  <si>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</si>
  <si>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</si>
  <si>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</si>
  <si>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</si>
  <si>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</si>
  <si>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</si>
  <si>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</si>
  <si>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</si>
  <si>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</si>
  <si>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</si>
  <si>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</si>
  <si>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</si>
  <si>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</si>
  <si>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</si>
  <si>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</si>
  <si>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</si>
  <si>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</si>
  <si>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</si>
  <si>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</si>
  <si>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</si>
  <si>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</si>
  <si>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</si>
  <si>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</si>
  <si>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</si>
  <si>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</si>
  <si>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</si>
  <si>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</si>
  <si>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</si>
  <si>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</si>
  <si>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</si>
  <si>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</si>
  <si>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</si>
  <si>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</si>
  <si>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</si>
  <si>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</si>
  <si>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</si>
  <si>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</si>
  <si>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</si>
  <si>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</si>
  <si>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</si>
  <si>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</si>
  <si>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</si>
  <si>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</si>
  <si>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</si>
  <si>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</si>
  <si>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</si>
  <si>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</si>
  <si>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</si>
  <si>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</si>
  <si>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</si>
  <si>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</si>
  <si>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</si>
  <si>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</si>
  <si>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</si>
  <si>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</si>
  <si>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</si>
  <si>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</si>
  <si>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</si>
  <si>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</si>
  <si>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</si>
  <si>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</si>
  <si>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</si>
  <si>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</si>
  <si>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</si>
  <si>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</si>
  <si>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</si>
  <si>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</si>
  <si>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</si>
  <si>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</si>
  <si>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</si>
  <si>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</si>
  <si>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</si>
  <si>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</si>
  <si>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</si>
  <si>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</si>
  <si>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</si>
  <si>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</si>
  <si>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</si>
  <si>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</si>
  <si>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</si>
  <si>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</si>
  <si>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</si>
  <si>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</si>
  <si>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</si>
  <si>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</si>
  <si>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</si>
  <si>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</si>
  <si>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</si>
  <si>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</si>
  <si>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</si>
  <si>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</si>
  <si>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</si>
  <si>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</si>
  <si>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</si>
  <si>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</si>
  <si>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</si>
  <si>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</si>
  <si>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</si>
  <si>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</si>
  <si>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</si>
  <si>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</si>
  <si>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</si>
  <si>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</si>
  <si>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</si>
  <si>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</si>
  <si>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</si>
  <si>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</si>
  <si>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</si>
  <si>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</si>
  <si>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</si>
  <si>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</si>
  <si>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</si>
  <si>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</si>
  <si>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</si>
  <si>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</si>
  <si>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</si>
  <si>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</si>
  <si>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</si>
  <si>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</si>
  <si>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</si>
  <si>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</si>
  <si>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</si>
  <si>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</si>
  <si>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</si>
  <si>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</si>
  <si>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</si>
  <si>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</si>
  <si>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</si>
  <si>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</si>
  <si>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</si>
  <si>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</si>
  <si>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</si>
  <si>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</si>
  <si>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</si>
  <si>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</si>
  <si>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</si>
  <si>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</si>
  <si>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</si>
  <si>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</si>
  <si>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</si>
  <si>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</si>
  <si>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</si>
  <si>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</si>
  <si>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</si>
  <si>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</si>
  <si>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</si>
  <si>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</si>
  <si>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</si>
  <si>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</si>
  <si>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</si>
  <si>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</si>
  <si>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</si>
  <si>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</si>
  <si>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</si>
  <si>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</si>
  <si>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</si>
  <si>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</si>
  <si>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</si>
  <si>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</si>
  <si>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</si>
  <si>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</si>
  <si>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</si>
  <si>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</si>
  <si>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</si>
  <si>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</si>
  <si>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</si>
  <si>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</si>
  <si>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</si>
  <si>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</si>
  <si>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</si>
  <si>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</si>
  <si>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</si>
  <si>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</si>
  <si>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</si>
  <si>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</si>
  <si>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</si>
  <si>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</si>
  <si>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</si>
  <si>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</si>
  <si>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</si>
  <si>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</si>
  <si>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</si>
  <si>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</si>
  <si>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</si>
  <si>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</si>
  <si>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</si>
  <si>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</si>
  <si>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</si>
  <si>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</si>
  <si>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</si>
  <si>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</si>
  <si>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</si>
  <si>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</si>
  <si>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</si>
  <si>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</si>
  <si>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</si>
  <si>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</si>
  <si>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</si>
  <si>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</si>
  <si>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</si>
  <si>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</si>
  <si>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</si>
  <si>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</si>
  <si>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</si>
  <si>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</si>
  <si>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</si>
  <si>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</si>
  <si>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</si>
  <si>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</si>
  <si>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</si>
  <si>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</si>
  <si>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</si>
  <si>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</si>
  <si>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</si>
  <si>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</si>
  <si>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</si>
  <si>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</si>
  <si>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</si>
  <si>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</si>
  <si>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</si>
  <si>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</si>
  <si>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</si>
  <si>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</si>
  <si>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</si>
  <si>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</si>
  <si>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</si>
  <si>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</si>
  <si>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</si>
  <si>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</si>
  <si>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</si>
  <si>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</si>
  <si>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</si>
  <si>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</si>
  <si>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</si>
  <si>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</si>
  <si>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</si>
  <si>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</si>
  <si>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</si>
  <si>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</si>
  <si>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</si>
  <si>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</si>
  <si>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</si>
  <si>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</si>
  <si>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</si>
  <si>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</si>
  <si>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</si>
  <si>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</si>
  <si>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</si>
  <si>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</si>
  <si>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</si>
  <si>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</si>
  <si>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</si>
  <si>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</si>
  <si>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</si>
  <si>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</si>
  <si>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</si>
  <si>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</si>
  <si>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</si>
  <si>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</si>
  <si>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</si>
  <si>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</si>
  <si>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</si>
  <si>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</si>
  <si>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</si>
  <si>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</si>
  <si>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</si>
  <si>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</si>
  <si>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</si>
  <si>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</si>
  <si>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</si>
  <si>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</si>
  <si>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</si>
  <si>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</si>
  <si>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</si>
  <si>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</si>
  <si>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</si>
  <si>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</si>
  <si>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</si>
  <si>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</si>
  <si>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</si>
  <si>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</si>
  <si>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</si>
  <si>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</si>
  <si>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</si>
  <si>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</si>
  <si>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</si>
  <si>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</si>
  <si>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</si>
  <si>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</si>
  <si>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</si>
  <si>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</si>
  <si>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</si>
  <si>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</si>
  <si>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</si>
  <si>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</si>
  <si>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</si>
  <si>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</si>
  <si>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</si>
  <si>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</si>
  <si>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</si>
  <si>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</si>
  <si>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</si>
  <si>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</si>
  <si>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</si>
  <si>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</si>
  <si>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</si>
  <si>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</si>
  <si>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</si>
  <si>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</si>
  <si>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</si>
  <si>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</si>
  <si>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</si>
  <si>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</si>
  <si>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</si>
  <si>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</si>
  <si>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</si>
  <si>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</si>
  <si>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</si>
  <si>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</si>
  <si>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</si>
  <si>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</si>
  <si>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</si>
  <si>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</si>
  <si>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</si>
  <si>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</si>
  <si>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</si>
  <si>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</si>
  <si>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</si>
  <si>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</si>
  <si>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</si>
  <si>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</si>
  <si>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</si>
  <si>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</si>
  <si>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</si>
  <si>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</si>
  <si>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</si>
  <si>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</si>
  <si>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</si>
  <si>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</si>
  <si>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</si>
  <si>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</si>
  <si>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</si>
  <si>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</si>
  <si>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</si>
  <si>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</si>
  <si>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</si>
  <si>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</si>
  <si>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</si>
  <si>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</si>
  <si>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</si>
  <si>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</si>
  <si>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</si>
  <si>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</si>
  <si>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</si>
  <si>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</si>
  <si>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</si>
  <si>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</si>
  <si>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</si>
  <si>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</si>
  <si>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</si>
  <si>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</si>
  <si>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</si>
  <si>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</si>
  <si>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</si>
  <si>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</si>
  <si>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</si>
  <si>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</si>
  <si>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</si>
  <si>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</si>
  <si>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</si>
  <si>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</si>
  <si>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</si>
  <si>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</si>
  <si>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</si>
  <si>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</si>
  <si>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</si>
  <si>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</si>
  <si>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</si>
  <si>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</si>
  <si>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</si>
  <si>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</si>
  <si>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</si>
  <si>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</si>
  <si>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</si>
  <si>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</si>
  <si>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</si>
  <si>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</si>
  <si>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</si>
  <si>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</si>
  <si>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</si>
  <si>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</si>
  <si>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</si>
  <si>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</si>
  <si>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</si>
  <si>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</si>
  <si>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</si>
  <si>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</si>
  <si>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</si>
  <si>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</si>
  <si>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</si>
  <si>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</si>
  <si>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</si>
  <si>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</si>
  <si>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</si>
  <si>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</si>
  <si>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</si>
  <si>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</si>
  <si>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</si>
  <si>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</si>
  <si>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</si>
  <si>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</si>
  <si>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</si>
  <si>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</si>
  <si>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</si>
  <si>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</si>
  <si>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</si>
  <si>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</si>
  <si>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</si>
  <si>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</si>
  <si>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</si>
  <si>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</si>
  <si>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</si>
  <si>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</si>
  <si>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</si>
  <si>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</si>
  <si>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</si>
  <si>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</si>
  <si>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</si>
  <si>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</si>
  <si>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</si>
  <si>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</si>
  <si>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</si>
  <si>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</si>
  <si>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</si>
  <si>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</si>
  <si>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</si>
  <si>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</si>
  <si>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</si>
  <si>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</si>
  <si>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</si>
  <si>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</si>
  <si>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</si>
  <si>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</si>
  <si>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</si>
  <si>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</si>
  <si>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</si>
  <si>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</si>
  <si>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</si>
  <si>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</si>
  <si>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</si>
  <si>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</si>
  <si>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</si>
  <si>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</si>
  <si>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</si>
  <si>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</si>
  <si>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</si>
  <si>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</si>
  <si>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</si>
  <si>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</si>
  <si>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</si>
  <si>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</si>
  <si>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</si>
  <si>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</si>
  <si>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</si>
  <si>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</si>
  <si>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</si>
  <si>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</si>
  <si>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</si>
  <si>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</si>
  <si>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</si>
  <si>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</si>
  <si>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</si>
  <si>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</si>
  <si>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</si>
  <si>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</si>
  <si>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</si>
  <si>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</si>
  <si>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</si>
  <si>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</si>
  <si>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</si>
  <si>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</si>
  <si>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</si>
  <si>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</si>
  <si>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</si>
  <si>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</si>
  <si>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</si>
  <si>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</si>
  <si>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</si>
  <si>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</si>
  <si>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</si>
  <si>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</si>
  <si>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</si>
  <si>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</si>
  <si>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</si>
  <si>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</si>
  <si>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</si>
  <si>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</si>
  <si>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</si>
  <si>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</si>
  <si>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</si>
  <si>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</si>
  <si>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</si>
  <si>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</si>
  <si>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</si>
  <si>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</si>
  <si>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</si>
  <si>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</si>
  <si>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</si>
  <si>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</si>
  <si>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</si>
  <si>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</si>
  <si>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</si>
  <si>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</si>
  <si>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</si>
  <si>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</si>
  <si>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</si>
  <si>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</si>
  <si>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</si>
  <si>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</si>
  <si>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</si>
  <si>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</si>
  <si>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</si>
  <si>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</si>
  <si>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</si>
  <si>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</si>
  <si>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</si>
  <si>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</si>
  <si>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</si>
  <si>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</si>
  <si>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</si>
  <si>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</si>
  <si>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</si>
  <si>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</si>
  <si>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</si>
  <si>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</si>
  <si>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</si>
  <si>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</si>
  <si>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</si>
  <si>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</si>
  <si>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</si>
  <si>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</si>
  <si>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</si>
  <si>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</si>
  <si>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</si>
  <si>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</si>
  <si>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</si>
  <si>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</si>
  <si>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</si>
  <si>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</si>
  <si>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</si>
  <si>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</si>
  <si>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</si>
  <si>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</si>
  <si>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</si>
  <si>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</si>
  <si>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</si>
  <si>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</si>
  <si>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</si>
  <si>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</si>
  <si>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</si>
  <si>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</si>
  <si>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</si>
  <si>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</si>
  <si>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</si>
  <si>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</si>
  <si>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</si>
  <si>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</si>
  <si>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</si>
  <si>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</si>
  <si>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</si>
  <si>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</si>
  <si>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</si>
  <si>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</si>
  <si>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</si>
  <si>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</si>
  <si>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</si>
  <si>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</si>
  <si>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</si>
  <si>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</si>
  <si>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</si>
  <si>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</si>
  <si>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</si>
  <si>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</si>
  <si>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</si>
  <si>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</si>
  <si>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</si>
  <si>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</si>
  <si>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</si>
  <si>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</si>
  <si>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</si>
  <si>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</si>
  <si>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</si>
  <si>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</si>
  <si>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</si>
  <si>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</si>
  <si>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</si>
  <si>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</si>
  <si>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</si>
  <si>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</si>
  <si>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</si>
  <si>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</si>
  <si>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</si>
  <si>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</si>
  <si>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</si>
  <si>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</si>
  <si>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</si>
  <si>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</si>
  <si>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</si>
  <si>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</si>
  <si>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</si>
  <si>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</si>
  <si>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</si>
  <si>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</si>
  <si>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</si>
  <si>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</si>
  <si>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</si>
  <si>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</si>
  <si>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</si>
  <si>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</si>
  <si>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</si>
  <si>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</si>
  <si>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</si>
  <si>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</si>
  <si>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</si>
  <si>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</si>
  <si>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</si>
  <si>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</si>
  <si>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</si>
  <si>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</si>
  <si>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</si>
  <si>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</si>
  <si>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</si>
  <si>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</si>
  <si>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</si>
  <si>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</si>
  <si>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</si>
  <si>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</si>
  <si>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</si>
  <si>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</si>
  <si>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</si>
  <si>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</si>
  <si>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</si>
  <si>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</si>
  <si>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</si>
  <si>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</si>
  <si>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</si>
  <si>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</si>
  <si>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</si>
  <si>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</si>
  <si>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</si>
  <si>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</si>
  <si>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</si>
  <si>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</si>
  <si>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</si>
  <si>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</si>
  <si>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</si>
  <si>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</si>
  <si>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</si>
  <si>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</si>
  <si>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</si>
  <si>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</si>
  <si>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</si>
  <si>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</si>
  <si>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</si>
  <si>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</si>
  <si>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</si>
  <si>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</si>
  <si>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</si>
  <si>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</si>
  <si>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</si>
  <si>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</si>
  <si>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</si>
  <si>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</si>
  <si>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</si>
  <si>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</si>
  <si>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</si>
  <si>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</si>
  <si>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</si>
  <si>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</si>
  <si>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</si>
  <si>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</si>
  <si>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</si>
  <si>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</si>
  <si>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</si>
  <si>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</si>
  <si>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</si>
  <si>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</si>
  <si>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</si>
  <si>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</si>
  <si>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</si>
  <si>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</si>
  <si>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</si>
  <si>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</si>
  <si>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</si>
  <si>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</si>
  <si>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</si>
  <si>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</si>
  <si>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</si>
  <si>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</si>
  <si>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</si>
  <si>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</si>
  <si>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</si>
  <si>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</si>
  <si>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</si>
  <si>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</si>
  <si>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</si>
  <si>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</si>
  <si>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</si>
  <si>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</si>
  <si>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</si>
  <si>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</si>
  <si>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</si>
  <si>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</si>
  <si>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</si>
  <si>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</si>
  <si>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</si>
  <si>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</si>
  <si>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</si>
  <si>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</si>
  <si>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</si>
  <si>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</si>
  <si>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</si>
  <si>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</si>
  <si>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</si>
  <si>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</si>
  <si>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</si>
  <si>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</si>
  <si>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</si>
  <si>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</si>
  <si>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</si>
  <si>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</si>
  <si>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</si>
  <si>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</si>
  <si>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</si>
  <si>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</si>
  <si>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</si>
  <si>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</si>
  <si>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</si>
  <si>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</si>
  <si>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</si>
  <si>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</si>
  <si>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</si>
  <si>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</si>
  <si>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</si>
  <si>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</si>
  <si>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</si>
  <si>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</si>
  <si>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</si>
  <si>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</si>
  <si>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</si>
  <si>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</si>
  <si>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</si>
  <si>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</si>
  <si>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</si>
  <si>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</si>
  <si>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</si>
  <si>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</si>
  <si>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</si>
  <si>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</si>
  <si>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</si>
  <si>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</si>
  <si>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</si>
  <si>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</si>
  <si>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</si>
  <si>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</si>
  <si>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</si>
  <si>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</si>
  <si>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</si>
  <si>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</si>
  <si>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</si>
  <si>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</si>
  <si>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</si>
  <si>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</si>
  <si>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</si>
  <si>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</si>
  <si>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</si>
  <si>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</si>
  <si>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</si>
  <si>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</si>
  <si>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</si>
  <si>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</si>
  <si>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</si>
  <si>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</si>
  <si>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</si>
  <si>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</si>
  <si>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</si>
  <si>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</si>
  <si>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</si>
  <si>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</si>
  <si>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</si>
  <si>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</si>
  <si>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</si>
  <si>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</si>
  <si>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</si>
  <si>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</si>
  <si>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</si>
  <si>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</si>
  <si>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</si>
  <si>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</si>
  <si>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</si>
  <si>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</si>
  <si>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</si>
  <si>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</si>
  <si>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</si>
  <si>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</si>
  <si>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</si>
  <si>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</si>
  <si>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</si>
  <si>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</si>
  <si>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</si>
  <si>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</si>
  <si>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</si>
  <si>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</si>
  <si>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</si>
  <si>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</si>
  <si>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</si>
  <si>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</si>
  <si>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</si>
  <si>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</si>
  <si>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</si>
  <si>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</si>
  <si>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</si>
  <si>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</si>
  <si>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</si>
  <si>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</si>
  <si>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</si>
  <si>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</si>
  <si>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</si>
  <si>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</si>
  <si>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</si>
  <si>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</si>
  <si>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</si>
  <si>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</si>
  <si>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</si>
  <si>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</si>
  <si>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</si>
  <si>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</si>
  <si>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</si>
  <si>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</si>
  <si>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</si>
  <si>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</si>
  <si>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</si>
  <si>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</si>
  <si>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</si>
  <si>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</si>
  <si>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</si>
  <si>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</si>
  <si>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</si>
  <si>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</si>
  <si>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</si>
  <si>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</si>
  <si>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</si>
  <si>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</si>
  <si>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</si>
  <si>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</si>
  <si>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</si>
  <si>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</si>
  <si>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</si>
  <si>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</si>
  <si>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</si>
  <si>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</si>
  <si>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</si>
  <si>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</si>
  <si>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</si>
  <si>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</si>
  <si>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</si>
  <si>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</si>
  <si>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</si>
  <si>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</si>
  <si>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</si>
  <si>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</si>
  <si>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</si>
  <si>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</si>
  <si>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</si>
  <si>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</si>
  <si>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</si>
  <si>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</si>
  <si>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</si>
  <si>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</si>
  <si>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</si>
  <si>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</si>
  <si>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</si>
  <si>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</si>
  <si>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</si>
  <si>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</si>
  <si>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</si>
  <si>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</si>
  <si>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</si>
  <si>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</si>
  <si>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</si>
  <si>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</si>
  <si>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</si>
  <si>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</si>
  <si>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</si>
  <si>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</si>
  <si>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</si>
  <si>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</si>
  <si>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</si>
  <si>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</si>
  <si>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</si>
  <si>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</si>
  <si>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</si>
  <si>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</si>
  <si>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</si>
  <si>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</si>
  <si>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</si>
  <si>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</si>
  <si>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</si>
  <si>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</si>
  <si>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</si>
  <si>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</si>
  <si>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</si>
  <si>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</si>
  <si>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</si>
  <si>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</si>
  <si>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</si>
  <si>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</si>
  <si>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</si>
  <si>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</si>
  <si>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</si>
  <si>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</si>
  <si>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</si>
  <si>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</si>
  <si>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</si>
  <si>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</si>
  <si>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</si>
  <si>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</si>
  <si>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</si>
  <si>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</si>
  <si>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</si>
  <si>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</si>
  <si>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</si>
  <si>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</si>
  <si>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</si>
  <si>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</si>
  <si>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</si>
  <si>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</si>
  <si>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</si>
  <si>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</si>
  <si>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</si>
  <si>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</si>
  <si>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</si>
  <si>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</si>
  <si>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</si>
  <si>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</si>
  <si>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</si>
  <si>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</si>
  <si>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</si>
  <si>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</si>
  <si>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</si>
  <si>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</si>
  <si>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</si>
  <si>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</si>
  <si>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</si>
  <si>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</si>
  <si>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</si>
  <si>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</si>
  <si>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</si>
  <si>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</si>
  <si>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</si>
  <si>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</si>
  <si>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</si>
  <si>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</si>
  <si>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</si>
  <si>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</si>
  <si>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</si>
  <si>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</si>
  <si>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</si>
  <si>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</si>
  <si>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</si>
  <si>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</si>
  <si>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</si>
  <si>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</si>
  <si>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</si>
  <si>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</si>
  <si>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</si>
  <si>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</si>
  <si>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</si>
  <si>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</si>
  <si>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</si>
  <si>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</si>
  <si>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</si>
  <si>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</si>
  <si>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</si>
  <si>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</si>
  <si>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</si>
  <si>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</si>
  <si>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</si>
  <si>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</si>
  <si>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</si>
  <si>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</si>
  <si>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</si>
  <si>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</si>
  <si>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</si>
  <si>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</si>
  <si>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</si>
  <si>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</si>
  <si>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</si>
  <si>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</si>
  <si>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</si>
  <si>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</si>
  <si>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</si>
  <si>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</si>
  <si>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</si>
  <si>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</si>
  <si>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</si>
  <si>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</si>
  <si>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</si>
  <si>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</si>
  <si>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</si>
  <si>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</si>
  <si>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</si>
  <si>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</si>
  <si>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</si>
  <si>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</si>
  <si>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</si>
  <si>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</si>
  <si>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</si>
  <si>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</si>
  <si>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</si>
  <si>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</si>
  <si>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</si>
  <si>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</si>
  <si>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</si>
  <si>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</si>
  <si>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</si>
  <si>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</si>
  <si>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</si>
  <si>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</si>
  <si>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</si>
  <si>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</si>
  <si>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</si>
  <si>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</si>
  <si>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</si>
  <si>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</si>
  <si>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</si>
  <si>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</si>
  <si>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</si>
  <si>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</si>
  <si>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</si>
  <si>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</si>
  <si>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</si>
  <si>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</si>
  <si>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</si>
  <si>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</si>
  <si>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</si>
  <si>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</si>
  <si>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</si>
  <si>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</si>
  <si>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</si>
  <si>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</si>
  <si>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</si>
  <si>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</si>
  <si>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</si>
  <si>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</si>
  <si>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</si>
  <si>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</si>
  <si>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</si>
  <si>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</si>
  <si>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</si>
  <si>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</si>
  <si>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</si>
  <si>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</si>
  <si>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</si>
  <si>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</si>
  <si>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</si>
  <si>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</si>
  <si>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</si>
  <si>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</si>
  <si>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</si>
  <si>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</si>
  <si>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</si>
  <si>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</si>
  <si>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</si>
  <si>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</si>
  <si>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</si>
  <si>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</si>
  <si>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</si>
  <si>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</si>
  <si>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</si>
  <si>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</si>
  <si>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</si>
  <si>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</si>
  <si>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</si>
  <si>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</si>
  <si>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</si>
  <si>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</si>
  <si>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</si>
  <si>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</si>
  <si>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</si>
  <si>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</si>
  <si>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</si>
  <si>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</si>
  <si>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</si>
  <si>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</si>
  <si>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</si>
  <si>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</si>
  <si>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</si>
  <si>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</si>
  <si>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</si>
  <si>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</si>
  <si>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</si>
  <si>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</si>
  <si>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</si>
  <si>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</si>
  <si>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</si>
  <si>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</si>
  <si>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</si>
  <si>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</si>
  <si>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</si>
  <si>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</si>
  <si>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</si>
  <si>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</si>
  <si>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</si>
  <si>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</si>
  <si>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</si>
  <si>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</si>
  <si>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</si>
  <si>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</si>
  <si>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</si>
  <si>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</si>
  <si>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</si>
  <si>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</si>
  <si>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</si>
  <si>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</si>
  <si>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</si>
  <si>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</si>
  <si>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</si>
  <si>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</si>
  <si>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</si>
  <si>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</si>
  <si>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</si>
  <si>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</si>
  <si>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</si>
  <si>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</si>
  <si>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</si>
  <si>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</si>
  <si>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</si>
  <si>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</si>
  <si>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</si>
  <si>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</si>
  <si>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</si>
  <si>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</si>
  <si>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</si>
  <si>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</si>
  <si>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</si>
  <si>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</si>
  <si>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</si>
  <si>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</si>
  <si>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</si>
  <si>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</si>
  <si>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</si>
  <si>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</si>
  <si>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</si>
  <si>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</si>
  <si>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</si>
  <si>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</si>
  <si>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</si>
  <si>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</si>
  <si>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</si>
  <si>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</si>
  <si>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</si>
  <si>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</si>
  <si>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</si>
  <si>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</si>
  <si>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</si>
  <si>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</si>
  <si>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</si>
  <si>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</si>
  <si>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</si>
  <si>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</si>
  <si>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</si>
  <si>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</si>
  <si>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</si>
  <si>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</si>
  <si>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</si>
  <si>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</si>
  <si>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</si>
  <si>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</si>
  <si>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</si>
  <si>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</si>
  <si>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</si>
  <si>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</si>
  <si>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</si>
  <si>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</si>
  <si>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</si>
  <si>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</si>
  <si>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</si>
  <si>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</si>
  <si>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</si>
  <si>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</si>
  <si>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</si>
  <si>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</si>
  <si>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</si>
  <si>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</si>
  <si>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</si>
  <si>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</si>
  <si>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</si>
  <si>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</si>
  <si>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</si>
  <si>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</si>
  <si>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</si>
  <si>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</si>
  <si>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</si>
  <si>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</si>
  <si>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</si>
  <si>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</si>
  <si>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</si>
  <si>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</si>
  <si>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</si>
  <si>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</si>
  <si>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</si>
  <si>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</si>
  <si>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</si>
  <si>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</si>
  <si>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</si>
  <si>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</si>
  <si>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</si>
  <si>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</si>
  <si>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</si>
  <si>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</si>
  <si>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</si>
  <si>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</si>
  <si>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</si>
  <si>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</si>
  <si>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</si>
  <si>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</si>
  <si>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</si>
  <si>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</si>
  <si>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</si>
  <si>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</si>
  <si>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</si>
  <si>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</si>
  <si>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</si>
  <si>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</si>
  <si>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</si>
  <si>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</si>
  <si>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</si>
  <si>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</si>
  <si>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</si>
  <si>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</si>
  <si>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</si>
  <si>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</si>
  <si>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</si>
  <si>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</si>
  <si>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</si>
  <si>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</si>
  <si>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</si>
  <si>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</si>
  <si>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</si>
  <si>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</si>
  <si>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</si>
  <si>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</si>
  <si>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</si>
  <si>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</si>
  <si>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</si>
  <si>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</si>
  <si>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</si>
  <si>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</si>
  <si>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</si>
  <si>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</si>
  <si>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</si>
  <si>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</si>
  <si>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</si>
  <si>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</si>
  <si>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</si>
  <si>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</si>
  <si>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</si>
  <si>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</si>
  <si>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</si>
  <si>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</si>
  <si>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</si>
  <si>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</si>
  <si>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</si>
  <si>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</si>
  <si>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</si>
  <si>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</si>
  <si>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</si>
  <si>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</si>
  <si>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</si>
  <si>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</si>
  <si>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</si>
  <si>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</si>
  <si>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</si>
  <si>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</si>
  <si>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</si>
  <si>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</si>
  <si>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</si>
  <si>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</si>
  <si>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</si>
  <si>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</si>
  <si>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</si>
  <si>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</si>
  <si>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</si>
  <si>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</si>
  <si>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</si>
  <si>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</si>
  <si>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</si>
  <si>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</si>
  <si>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</si>
  <si>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</si>
  <si>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</si>
  <si>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</si>
  <si>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</si>
  <si>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</si>
  <si>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</si>
  <si>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</si>
  <si>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</si>
  <si>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</si>
  <si>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</si>
  <si>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</si>
  <si>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</si>
  <si>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</si>
  <si>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</si>
  <si>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</si>
  <si>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</si>
  <si>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</si>
  <si>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</si>
  <si>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</si>
  <si>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</si>
  <si>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</si>
  <si>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</si>
  <si>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</si>
  <si>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</si>
  <si>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</si>
  <si>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</si>
  <si>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</si>
  <si>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</si>
  <si>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</si>
  <si>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</si>
  <si>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</si>
  <si>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</si>
  <si>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</si>
  <si>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</si>
  <si>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</si>
  <si>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</si>
  <si>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</si>
  <si>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</si>
  <si>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</si>
  <si>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</si>
  <si>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</si>
  <si>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</si>
  <si>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</si>
  <si>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</si>
  <si>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</si>
  <si>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</si>
  <si>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</si>
  <si>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</si>
  <si>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</si>
  <si>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</si>
  <si>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</si>
  <si>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</si>
  <si>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</si>
  <si>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</si>
  <si>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</si>
  <si>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</si>
  <si>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</si>
  <si>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</si>
  <si>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</si>
  <si>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</si>
  <si>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</si>
  <si>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</si>
  <si>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</si>
  <si>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</si>
  <si>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</si>
  <si>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</si>
  <si>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</si>
  <si>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</si>
  <si>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</si>
  <si>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</si>
  <si>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</si>
  <si>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</si>
  <si>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</si>
  <si>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</si>
  <si>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</si>
  <si>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</si>
  <si>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</si>
  <si>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</si>
  <si>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</si>
  <si>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</si>
  <si>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</si>
  <si>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</si>
  <si>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</si>
  <si>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</si>
  <si>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</si>
  <si>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</si>
  <si>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</si>
  <si>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</si>
  <si>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</si>
  <si>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</si>
  <si>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</si>
  <si>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</si>
  <si>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</si>
  <si>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</si>
  <si>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</si>
  <si>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</si>
  <si>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</si>
  <si>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</si>
  <si>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</si>
  <si>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</si>
  <si>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</si>
  <si>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</si>
  <si>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</si>
  <si>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</si>
  <si>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</si>
  <si>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</si>
  <si>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</si>
  <si>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</si>
  <si>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</si>
  <si>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</si>
  <si>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</si>
  <si>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</si>
  <si>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</si>
  <si>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</si>
  <si>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</si>
  <si>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</si>
  <si>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</si>
  <si>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</si>
  <si>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</si>
  <si>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</si>
  <si>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</si>
  <si>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</si>
  <si>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</si>
  <si>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</si>
  <si>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</si>
  <si>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</si>
  <si>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</si>
  <si>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</si>
  <si>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</si>
  <si>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</si>
  <si>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</si>
  <si>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</si>
  <si>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</si>
  <si>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</si>
  <si>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</si>
  <si>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</si>
  <si>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</si>
  <si>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</si>
  <si>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</si>
  <si>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</si>
  <si>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</si>
  <si>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</si>
  <si>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</si>
  <si>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</si>
  <si>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</si>
  <si>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</si>
  <si>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</si>
  <si>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</si>
  <si>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</si>
  <si>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</si>
  <si>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</si>
  <si>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</si>
  <si>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</si>
  <si>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</si>
  <si>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</si>
  <si>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</si>
  <si>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</si>
  <si>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</si>
  <si>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</si>
  <si>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</si>
  <si>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</si>
  <si>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</si>
  <si>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</si>
  <si>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</si>
  <si>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</si>
  <si>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</si>
  <si>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</si>
  <si>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</si>
  <si>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</si>
  <si>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</si>
  <si>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</si>
  <si>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</si>
  <si>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</si>
  <si>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</si>
  <si>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</si>
  <si>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</si>
  <si>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</si>
  <si>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</si>
  <si>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</si>
  <si>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</si>
  <si>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</si>
  <si>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</si>
  <si>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</si>
  <si>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</si>
  <si>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</si>
  <si>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</si>
  <si>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</si>
  <si>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</si>
  <si>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</si>
  <si>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</si>
  <si>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</si>
  <si>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</si>
  <si>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</si>
  <si>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</si>
  <si>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</si>
  <si>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</si>
  <si>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</si>
  <si>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</si>
  <si>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</si>
  <si>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</si>
  <si>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</si>
  <si>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</si>
  <si>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</si>
  <si>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</si>
  <si>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</si>
  <si>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</si>
  <si>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</si>
  <si>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</si>
  <si>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</si>
  <si>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</si>
  <si>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</si>
  <si>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</si>
  <si>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</si>
  <si>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</si>
  <si>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</si>
  <si>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</si>
  <si>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</si>
  <si>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</si>
  <si>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</si>
  <si>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</si>
  <si>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</si>
  <si>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</si>
  <si>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</si>
  <si>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</si>
  <si>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</si>
  <si>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</si>
  <si>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</si>
  <si>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</si>
  <si>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</si>
  <si>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</si>
  <si>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</si>
  <si>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</si>
  <si>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</si>
  <si>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</si>
  <si>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</si>
  <si>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</si>
  <si>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</si>
  <si>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</si>
  <si>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</si>
  <si>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</si>
  <si>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</si>
  <si>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</si>
  <si>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</si>
  <si>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</si>
  <si>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</si>
  <si>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</si>
  <si>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</si>
  <si>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</si>
  <si>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</si>
  <si>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</si>
  <si>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</si>
  <si>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</si>
  <si>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</si>
  <si>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</si>
  <si>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</si>
  <si>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</si>
  <si>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</si>
  <si>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</si>
  <si>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</si>
  <si>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</si>
  <si>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</si>
  <si>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</si>
  <si>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</si>
  <si>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</si>
  <si>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</si>
  <si>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</si>
  <si>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</si>
  <si>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</si>
  <si>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</si>
  <si>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</si>
  <si>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</si>
  <si>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</si>
  <si>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</si>
  <si>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</si>
  <si>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</si>
  <si>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</si>
  <si>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</si>
  <si>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</si>
  <si>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</si>
  <si>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</si>
  <si>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</si>
  <si>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</si>
  <si>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</si>
  <si>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</si>
  <si>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</si>
  <si>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</si>
  <si>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</si>
  <si>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</si>
  <si>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</si>
  <si>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</si>
  <si>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</si>
  <si>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</si>
  <si>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</si>
  <si>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</si>
  <si>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</si>
  <si>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</si>
  <si>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</si>
  <si>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</si>
  <si>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</si>
  <si>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</si>
  <si>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</si>
  <si>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</si>
  <si>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</si>
  <si>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</si>
  <si>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</si>
  <si>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</si>
  <si>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</si>
  <si>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</si>
  <si>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</si>
  <si>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</si>
  <si>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</si>
  <si>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</si>
  <si>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</si>
  <si>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</si>
  <si>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</si>
  <si>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</si>
  <si>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</si>
  <si>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</si>
  <si>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</si>
  <si>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</si>
  <si>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</si>
  <si>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</si>
  <si>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</si>
  <si>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</si>
  <si>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</si>
  <si>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</si>
  <si>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</si>
  <si>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</si>
  <si>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</si>
  <si>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</si>
  <si>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</si>
  <si>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</si>
  <si>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</si>
  <si>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</si>
  <si>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</si>
  <si>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</si>
  <si>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</si>
  <si>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</si>
  <si>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</si>
  <si>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</si>
  <si>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</si>
  <si>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</si>
  <si>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</si>
  <si>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</si>
  <si>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</si>
  <si>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</si>
  <si>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</si>
  <si>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</si>
  <si>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</si>
  <si>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</si>
  <si>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</si>
  <si>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</si>
  <si>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</si>
  <si>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</si>
  <si>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</si>
  <si>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</si>
  <si>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</si>
  <si>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</si>
  <si>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</si>
  <si>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</si>
  <si>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</si>
  <si>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</si>
  <si>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</si>
  <si>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</si>
  <si>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</si>
  <si>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</si>
  <si>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</si>
  <si>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</si>
  <si>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</si>
  <si>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</si>
  <si>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</si>
  <si>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</si>
  <si>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</si>
  <si>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</si>
  <si>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</si>
  <si>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</si>
  <si>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</si>
  <si>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</si>
  <si>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</si>
  <si>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</si>
  <si>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</si>
  <si>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</si>
  <si>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</si>
  <si>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</si>
  <si>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</si>
  <si>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</si>
  <si>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</si>
  <si>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</si>
  <si>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</si>
  <si>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</si>
  <si>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</si>
  <si>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</si>
  <si>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</si>
  <si>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</si>
  <si>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</si>
  <si>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</si>
  <si>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</si>
  <si>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</si>
  <si>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</si>
  <si>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</si>
  <si>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</si>
  <si>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</si>
  <si>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</si>
  <si>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</si>
  <si>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</si>
  <si>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</si>
  <si>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</si>
  <si>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</si>
  <si>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</si>
  <si>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</si>
  <si>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</si>
  <si>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</si>
  <si>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</si>
  <si>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</si>
  <si>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</si>
  <si>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</si>
  <si>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</si>
  <si>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</si>
  <si>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</si>
  <si>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</si>
  <si>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</si>
  <si>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</si>
  <si>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</si>
  <si>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</si>
  <si>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</si>
  <si>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</si>
  <si>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</si>
  <si>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</si>
  <si>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</si>
  <si>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</si>
  <si>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</si>
  <si>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</si>
  <si>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</si>
  <si>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</si>
  <si>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</si>
  <si>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</si>
  <si>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</si>
  <si>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</si>
  <si>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</si>
  <si>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</si>
  <si>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</si>
  <si>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</si>
  <si>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</si>
  <si>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</si>
  <si>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</si>
  <si>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</si>
  <si>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</si>
  <si>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</si>
  <si>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</si>
  <si>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</si>
  <si>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</si>
  <si>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</si>
  <si>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</si>
  <si>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</si>
  <si>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</si>
  <si>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</si>
  <si>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</si>
  <si>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</si>
  <si>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</si>
  <si>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</si>
  <si>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</si>
  <si>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</si>
  <si>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</si>
  <si>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</si>
  <si>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</si>
  <si>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</si>
  <si>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</si>
  <si>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</si>
  <si>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</si>
  <si>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</si>
  <si>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</si>
  <si>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</si>
  <si>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</si>
  <si>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</si>
  <si>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</si>
  <si>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</si>
  <si>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</si>
  <si>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</si>
  <si>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</si>
  <si>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</si>
  <si>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</si>
  <si>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</si>
  <si>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</si>
  <si>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</si>
  <si>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</si>
  <si>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</si>
  <si>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</si>
  <si>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</si>
  <si>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</si>
  <si>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</si>
  <si>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</si>
  <si>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</si>
  <si>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</si>
  <si>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</si>
  <si>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</si>
  <si>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</si>
  <si>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</si>
  <si>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</si>
  <si>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</si>
  <si>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</si>
  <si>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</si>
  <si>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</si>
  <si>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</si>
  <si>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</si>
  <si>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</si>
  <si>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</si>
  <si>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</si>
  <si>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</si>
  <si>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</si>
  <si>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</si>
  <si>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</si>
  <si>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</si>
  <si>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</si>
  <si>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</si>
  <si>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</si>
  <si>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</si>
  <si>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</si>
  <si>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</si>
  <si>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</si>
  <si>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</si>
  <si>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</si>
  <si>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</si>
  <si>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</si>
  <si>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</si>
  <si>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</si>
  <si>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</si>
  <si>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</si>
  <si>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</si>
  <si>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</si>
  <si>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</si>
  <si>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</si>
  <si>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</si>
  <si>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</si>
  <si>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</si>
  <si>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</si>
  <si>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</si>
  <si>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</si>
  <si>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</si>
  <si>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</si>
  <si>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</si>
  <si>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</si>
  <si>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</si>
  <si>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</si>
  <si>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</si>
  <si>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</si>
  <si>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</si>
  <si>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</si>
  <si>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</si>
  <si>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</si>
  <si>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</si>
  <si>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</si>
  <si>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</si>
  <si>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</si>
  <si>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</si>
  <si>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</si>
  <si>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</si>
  <si>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</si>
  <si>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</si>
  <si>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</si>
  <si>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</si>
  <si>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</si>
  <si>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</si>
  <si>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</si>
  <si>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</si>
  <si>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</si>
  <si>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</si>
  <si>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</si>
  <si>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</si>
  <si>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</si>
  <si>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</si>
  <si>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</si>
  <si>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</si>
  <si>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</si>
  <si>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</si>
  <si>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</si>
  <si>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</si>
  <si>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</si>
  <si>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</si>
  <si>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</si>
  <si>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</si>
  <si>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</si>
  <si>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</si>
  <si>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</si>
  <si>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</si>
  <si>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</si>
  <si>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</si>
  <si>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</si>
  <si>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</si>
  <si>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</si>
  <si>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</si>
  <si>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</si>
  <si>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</si>
  <si>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</si>
  <si>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</si>
  <si>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</si>
  <si>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</si>
  <si>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</si>
  <si>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</si>
  <si>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</si>
  <si>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</si>
  <si>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</si>
  <si>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</si>
  <si>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</si>
  <si>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</si>
  <si>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</si>
  <si>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</si>
  <si>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</si>
  <si>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</si>
  <si>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</si>
  <si>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</si>
  <si>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</si>
  <si>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</si>
  <si>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</si>
  <si>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</si>
  <si>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</si>
  <si>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</si>
  <si>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</si>
  <si>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</si>
  <si>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</si>
  <si>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</si>
  <si>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</si>
  <si>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</si>
  <si>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</si>
  <si>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</si>
  <si>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</si>
  <si>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</si>
  <si>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</si>
  <si>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</si>
  <si>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</si>
  <si>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</si>
  <si>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</si>
  <si>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</si>
  <si>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</si>
  <si>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</si>
  <si>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</si>
  <si>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</si>
  <si>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</si>
  <si>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</si>
  <si>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</si>
  <si>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</si>
  <si>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</si>
  <si>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</si>
  <si>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</si>
  <si>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</si>
  <si>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</si>
  <si>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</si>
  <si>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</si>
  <si>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</si>
  <si>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</si>
  <si>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</si>
  <si>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</si>
  <si>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</si>
  <si>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</si>
  <si>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</si>
  <si>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</si>
  <si>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</si>
  <si>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</si>
  <si>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</si>
  <si>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</si>
  <si>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</si>
  <si>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</si>
  <si>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</si>
  <si>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</si>
  <si>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</si>
  <si>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</si>
  <si>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</si>
  <si>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</si>
  <si>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</si>
  <si>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</si>
  <si>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</si>
  <si>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</si>
  <si>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</si>
  <si>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</si>
  <si>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</si>
  <si>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</si>
  <si>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</si>
  <si>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</si>
  <si>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</si>
  <si>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</si>
  <si>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</si>
  <si>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</si>
  <si>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</si>
  <si>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</si>
  <si>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</si>
  <si>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</si>
  <si>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</si>
  <si>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</si>
  <si>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</si>
  <si>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</si>
  <si>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</si>
  <si>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</si>
  <si>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</si>
  <si>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</si>
  <si>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</si>
  <si>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</si>
  <si>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</si>
  <si>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</si>
  <si>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</si>
  <si>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</si>
  <si>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</si>
  <si>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</si>
  <si>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</si>
  <si>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</si>
  <si>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</si>
  <si>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</si>
  <si>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</si>
  <si>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</si>
  <si>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</si>
  <si>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</si>
  <si>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</si>
  <si>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</si>
  <si>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</si>
  <si>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</si>
  <si>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</si>
  <si>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</si>
  <si>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</si>
  <si>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</si>
  <si>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</si>
  <si>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</si>
  <si>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</si>
  <si>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</si>
  <si>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</si>
  <si>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</si>
  <si>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</si>
  <si>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</si>
  <si>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</si>
  <si>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</si>
  <si>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</si>
  <si>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</si>
  <si>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</si>
  <si>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</si>
  <si>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</si>
  <si>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</si>
  <si>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</si>
  <si>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</si>
  <si>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</si>
  <si>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</si>
  <si>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</si>
  <si>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</si>
  <si>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</si>
  <si>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</si>
  <si>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</si>
  <si>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</si>
  <si>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</si>
  <si>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</si>
  <si>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</si>
  <si>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</si>
  <si>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</si>
  <si>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</si>
  <si>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</si>
  <si>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</si>
  <si>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</si>
  <si>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</si>
  <si>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</si>
  <si>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</si>
  <si>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</si>
  <si>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</si>
  <si>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</si>
  <si>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</si>
  <si>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</si>
  <si>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</si>
  <si>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</si>
  <si>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</si>
  <si>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</si>
  <si>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</si>
  <si>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</si>
  <si>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</si>
  <si>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</si>
  <si>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</si>
  <si>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</si>
  <si>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</si>
  <si>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</si>
  <si>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</si>
  <si>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</si>
  <si>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</si>
  <si>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</si>
  <si>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</si>
  <si>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</si>
  <si>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</si>
  <si>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</si>
  <si>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</si>
  <si>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</si>
  <si>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</si>
  <si>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</si>
  <si>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</si>
  <si>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</si>
  <si>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</si>
  <si>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</si>
  <si>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</si>
  <si>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</si>
  <si>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</si>
  <si>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</si>
  <si>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</si>
  <si>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</si>
  <si>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</si>
  <si>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</si>
  <si>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</si>
  <si>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</si>
  <si>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</si>
  <si>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</si>
  <si>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</si>
  <si>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</si>
  <si>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</si>
  <si>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</si>
  <si>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</si>
  <si>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</si>
  <si>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</si>
  <si>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</si>
  <si>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</si>
  <si>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</si>
  <si>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</si>
  <si>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</si>
  <si>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</si>
  <si>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</si>
  <si>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</si>
  <si>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</si>
  <si>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</si>
  <si>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</si>
  <si>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</si>
  <si>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</si>
  <si>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</si>
  <si>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</si>
  <si>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</si>
  <si>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</si>
  <si>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</si>
  <si>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</si>
  <si>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</si>
  <si>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</si>
  <si>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</si>
  <si>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</si>
  <si>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</si>
  <si>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</si>
  <si>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</si>
  <si>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</si>
  <si>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</si>
  <si>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</si>
  <si>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</si>
  <si>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</si>
  <si>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</si>
  <si>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</si>
  <si>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</si>
  <si>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</si>
  <si>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</si>
  <si>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</si>
  <si>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</si>
  <si>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</si>
  <si>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</si>
  <si>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</si>
  <si>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</si>
  <si>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</si>
  <si>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</si>
  <si>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</si>
  <si>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</si>
  <si>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</si>
  <si>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</si>
  <si>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</si>
  <si>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</si>
  <si>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</si>
  <si>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</si>
  <si>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</si>
  <si>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</si>
  <si>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</si>
  <si>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</si>
  <si>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</si>
  <si>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</si>
  <si>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</si>
  <si>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</si>
  <si>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</si>
  <si>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</si>
  <si>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</si>
  <si>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</si>
  <si>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</si>
  <si>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</si>
  <si>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</si>
  <si>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</si>
  <si>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</si>
  <si>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</si>
  <si>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</si>
  <si>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</si>
  <si>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</si>
  <si>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</si>
  <si>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</si>
  <si>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</si>
  <si>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</si>
  <si>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</si>
  <si>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</si>
  <si>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</si>
  <si>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</si>
  <si>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</si>
  <si>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</si>
  <si>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</si>
  <si>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</si>
  <si>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</si>
  <si>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</si>
  <si>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</si>
  <si>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</si>
  <si>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</si>
  <si>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</si>
  <si>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</si>
  <si>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</si>
  <si>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</si>
  <si>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</si>
  <si>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</si>
  <si>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</si>
  <si>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</si>
  <si>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</si>
  <si>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</si>
  <si>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</si>
  <si>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</si>
  <si>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</si>
  <si>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</si>
  <si>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</si>
  <si>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</si>
  <si>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</si>
  <si>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</si>
  <si>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</si>
  <si>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</si>
  <si>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</si>
  <si>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</si>
  <si>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</si>
  <si>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</si>
  <si>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</si>
  <si>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</si>
  <si>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</si>
  <si>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</si>
  <si>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</si>
  <si>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</si>
  <si>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</si>
  <si>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</si>
  <si>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</si>
  <si>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</si>
  <si>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</si>
  <si>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</si>
  <si>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</si>
  <si>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</si>
  <si>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</si>
  <si>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</si>
  <si>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</si>
  <si>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</si>
  <si>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</si>
  <si>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</si>
  <si>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</si>
  <si>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</si>
  <si>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</si>
  <si>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</si>
  <si>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</si>
  <si>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</si>
  <si>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</si>
  <si>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</si>
  <si>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</si>
  <si>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</si>
  <si>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</si>
  <si>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</si>
  <si>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</si>
  <si>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</si>
  <si>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</si>
  <si>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</si>
  <si>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</si>
  <si>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</si>
  <si>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</si>
  <si>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</si>
  <si>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</si>
  <si>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</si>
  <si>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</si>
  <si>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</si>
  <si>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</si>
  <si>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</si>
  <si>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</si>
  <si>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</si>
  <si>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</si>
  <si>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</si>
  <si>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</si>
  <si>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</si>
  <si>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</si>
  <si>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</si>
  <si>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</si>
  <si>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</si>
  <si>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</si>
  <si>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</si>
  <si>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</si>
  <si>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</si>
  <si>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</si>
  <si>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</si>
  <si>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</si>
  <si>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</si>
  <si>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</si>
  <si>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</si>
  <si>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</si>
  <si>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</si>
  <si>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</si>
  <si>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</si>
  <si>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</si>
  <si>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</si>
  <si>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</si>
  <si>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</si>
  <si>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</si>
  <si>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</si>
  <si>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</si>
  <si>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</si>
  <si>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</si>
  <si>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</si>
  <si>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</si>
  <si>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</si>
  <si>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</si>
  <si>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</si>
  <si>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</si>
  <si>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</si>
  <si>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</si>
  <si>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</si>
  <si>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</si>
  <si>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</si>
  <si>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</si>
  <si>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</si>
  <si>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</si>
  <si>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</si>
  <si>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</si>
  <si>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</si>
  <si>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</si>
  <si>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</si>
  <si>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</si>
  <si>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</si>
  <si>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</si>
  <si>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</si>
  <si>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</si>
  <si>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</si>
  <si>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</si>
  <si>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</si>
  <si>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</si>
  <si>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</si>
  <si>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</si>
  <si>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</si>
  <si>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</si>
  <si>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</si>
  <si>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</si>
  <si>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</si>
  <si>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</si>
  <si>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</si>
  <si>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</si>
  <si>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</si>
  <si>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</si>
  <si>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</si>
  <si>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</si>
  <si>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</si>
  <si>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</si>
  <si>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</si>
  <si>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</si>
  <si>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</si>
  <si>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</si>
  <si>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</si>
  <si>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</si>
  <si>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</si>
  <si>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</si>
  <si>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</si>
  <si>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</si>
  <si>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</si>
  <si>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</si>
  <si>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</si>
  <si>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</si>
  <si>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</si>
  <si>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</si>
  <si>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</si>
  <si>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</si>
  <si>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</si>
  <si>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</si>
  <si>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</si>
  <si>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</si>
  <si>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</si>
  <si>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</si>
  <si>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</si>
  <si>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</si>
  <si>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</si>
  <si>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</si>
  <si>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</si>
  <si>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</si>
  <si>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</si>
  <si>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</si>
  <si>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</si>
  <si>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</si>
  <si>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</si>
  <si>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</si>
  <si>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</si>
  <si>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</si>
  <si>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</si>
  <si>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</si>
  <si>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</si>
  <si>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</si>
  <si>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</si>
  <si>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</si>
  <si>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</si>
  <si>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</si>
  <si>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</si>
  <si>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</si>
  <si>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</si>
  <si>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</si>
  <si>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</si>
  <si>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</si>
  <si>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</si>
  <si>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</si>
  <si>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</si>
  <si>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</si>
  <si>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</si>
  <si>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</si>
  <si>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</si>
  <si>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</si>
  <si>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</si>
  <si>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</si>
  <si>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</si>
  <si>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</si>
  <si>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</si>
  <si>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</si>
  <si>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</si>
  <si>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</si>
  <si>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</si>
  <si>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</si>
  <si>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</si>
  <si>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</si>
  <si>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</si>
  <si>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</si>
  <si>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</si>
  <si>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</si>
  <si>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</si>
  <si>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</si>
  <si>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</si>
  <si>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</si>
  <si>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</si>
  <si>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</si>
  <si>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</si>
  <si>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</si>
  <si>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</si>
  <si>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</si>
  <si>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</si>
  <si>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</si>
  <si>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</si>
  <si>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</si>
  <si>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</si>
  <si>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</si>
  <si>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</si>
  <si>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</si>
  <si>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</si>
  <si>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</si>
  <si>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</si>
  <si>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</si>
  <si>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</si>
  <si>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</si>
  <si>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</si>
  <si>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</si>
  <si>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</si>
  <si>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</si>
  <si>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</si>
  <si>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</si>
  <si>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</si>
  <si>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</si>
  <si>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</si>
  <si>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</si>
  <si>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</si>
  <si>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</si>
  <si>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</si>
  <si>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</si>
  <si>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</si>
  <si>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</si>
  <si>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</si>
  <si>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</si>
  <si>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</si>
  <si>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</si>
  <si>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</si>
  <si>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</si>
  <si>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</si>
  <si>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</si>
  <si>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</si>
  <si>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</si>
  <si>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</si>
  <si>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</si>
  <si>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</si>
  <si>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</si>
  <si>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</si>
  <si>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</si>
  <si>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</si>
  <si>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</si>
  <si>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</si>
  <si>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</si>
  <si>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</si>
  <si>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</si>
  <si>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</si>
  <si>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</si>
  <si>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</si>
  <si>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</si>
  <si>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</si>
  <si>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</si>
  <si>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</si>
  <si>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</si>
  <si>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</si>
  <si>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</si>
  <si>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</si>
  <si>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</si>
  <si>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</si>
  <si>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</si>
  <si>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</si>
  <si>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</si>
  <si>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</si>
  <si>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</si>
  <si>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</si>
  <si>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</si>
  <si>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</si>
  <si>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</si>
  <si>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</si>
  <si>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</si>
  <si>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</si>
  <si>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</si>
  <si>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</si>
  <si>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</si>
  <si>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</si>
  <si>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</si>
  <si>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</si>
  <si>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</si>
  <si>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</si>
  <si>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</si>
  <si>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</si>
  <si>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</si>
  <si>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</si>
  <si>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</si>
  <si>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</si>
  <si>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</si>
  <si>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</si>
  <si>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</si>
  <si>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</si>
  <si>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</si>
  <si>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</si>
  <si>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</si>
  <si>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</si>
  <si>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</si>
  <si>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</si>
  <si>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</si>
  <si>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</si>
  <si>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</si>
  <si>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</si>
  <si>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</si>
  <si>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</si>
  <si>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</si>
  <si>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</si>
  <si>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</si>
  <si>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</si>
  <si>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</si>
  <si>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</si>
  <si>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</si>
  <si>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</si>
  <si>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</si>
  <si>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</si>
  <si>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</si>
  <si>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</si>
  <si>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</si>
  <si>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</si>
  <si>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</si>
  <si>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</si>
  <si>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</si>
  <si>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</si>
  <si>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</si>
  <si>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</si>
  <si>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</si>
  <si>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</si>
  <si>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</si>
  <si>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</si>
  <si>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</si>
  <si>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</si>
  <si>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</si>
  <si>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</si>
  <si>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</si>
  <si>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</si>
  <si>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</si>
  <si>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</si>
  <si>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</si>
  <si>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</si>
  <si>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</si>
  <si>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</si>
  <si>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</si>
  <si>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</si>
  <si>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</si>
  <si>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</si>
  <si>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</si>
  <si>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</si>
  <si>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</si>
  <si>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</si>
  <si>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</si>
  <si>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</si>
  <si>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</si>
  <si>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</si>
  <si>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</si>
  <si>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</si>
  <si>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</si>
  <si>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</si>
  <si>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</si>
  <si>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</si>
  <si>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</si>
  <si>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</si>
  <si>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</si>
  <si>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</si>
  <si>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</si>
  <si>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</si>
  <si>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</si>
  <si>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</si>
  <si>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</si>
  <si>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</si>
  <si>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</si>
  <si>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</si>
  <si>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</si>
  <si>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</si>
  <si>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</si>
  <si>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</si>
  <si>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</si>
  <si>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</si>
  <si>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</si>
  <si>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</si>
  <si>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</si>
  <si>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</si>
  <si>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</si>
  <si>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</si>
  <si>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</si>
  <si>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</si>
  <si>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</si>
  <si>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</si>
  <si>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</si>
  <si>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</si>
  <si>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</si>
  <si>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</si>
  <si>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</si>
  <si>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</si>
  <si>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</si>
  <si>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</si>
  <si>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</si>
  <si>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</si>
  <si>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</si>
  <si>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</si>
  <si>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</si>
  <si>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</si>
  <si>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</si>
  <si>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</si>
  <si>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</si>
  <si>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</si>
  <si>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</si>
  <si>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</si>
  <si>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</si>
  <si>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</si>
  <si>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</si>
  <si>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</si>
  <si>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</si>
  <si>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</si>
  <si>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</si>
  <si>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</si>
  <si>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</si>
  <si>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</si>
  <si>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</si>
  <si>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</si>
  <si>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</si>
  <si>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</si>
  <si>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</si>
  <si>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</si>
  <si>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</si>
  <si>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</si>
  <si>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</si>
  <si>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</si>
  <si>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</si>
  <si>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</si>
  <si>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</si>
  <si>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</si>
  <si>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</si>
  <si>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</si>
  <si>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</si>
  <si>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</si>
  <si>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</si>
  <si>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</si>
  <si>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</si>
  <si>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</si>
  <si>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</si>
  <si>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</si>
  <si>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</si>
  <si>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</si>
  <si>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</si>
  <si>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</si>
  <si>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</si>
  <si>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</si>
  <si>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</si>
  <si>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</si>
  <si>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</si>
  <si>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</si>
  <si>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</si>
  <si>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</si>
  <si>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</si>
  <si>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</si>
  <si>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</si>
  <si>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</si>
  <si>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</si>
  <si>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</si>
  <si>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</si>
  <si>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</si>
  <si>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</si>
  <si>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</si>
  <si>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</si>
  <si>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</si>
  <si>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</si>
  <si>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</si>
  <si>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</si>
  <si>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</si>
  <si>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</si>
  <si>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</si>
  <si>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</si>
  <si>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</si>
  <si>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</si>
  <si>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</si>
  <si>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</si>
  <si>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</si>
  <si>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</si>
  <si>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</si>
  <si>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</si>
  <si>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</si>
  <si>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</si>
  <si>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</si>
  <si>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</si>
  <si>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</si>
  <si>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</si>
  <si>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</si>
  <si>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</si>
  <si>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</si>
  <si>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</si>
  <si>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</si>
  <si>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</si>
  <si>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</si>
  <si>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</si>
  <si>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</si>
  <si>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</si>
  <si>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</si>
  <si>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</si>
  <si>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</si>
  <si>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</si>
  <si>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</si>
  <si>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</si>
  <si>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</si>
  <si>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</si>
  <si>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</si>
  <si>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</si>
  <si>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</si>
  <si>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</si>
  <si>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</si>
  <si>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</si>
  <si>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</si>
  <si>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</si>
  <si>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</si>
  <si>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</si>
  <si>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</si>
  <si>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</si>
  <si>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</si>
  <si>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</si>
  <si>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</si>
  <si>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</si>
  <si>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</si>
  <si>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</si>
  <si>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</si>
  <si>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</si>
  <si>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</si>
  <si>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</si>
  <si>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</si>
  <si>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</si>
  <si>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</si>
  <si>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</si>
  <si>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</si>
  <si>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</si>
  <si>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</si>
  <si>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</si>
  <si>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</si>
  <si>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</si>
  <si>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</si>
  <si>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</si>
  <si>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</si>
  <si>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</si>
  <si>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</si>
  <si>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</si>
  <si>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</si>
  <si>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</si>
  <si>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</si>
  <si>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</si>
  <si>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</si>
  <si>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</si>
  <si>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</si>
  <si>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</si>
  <si>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</si>
  <si>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</si>
  <si>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</si>
  <si>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</si>
  <si>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</si>
  <si>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</si>
  <si>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</si>
  <si>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</si>
  <si>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</si>
  <si>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</si>
  <si>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</si>
  <si>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</si>
  <si>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</si>
  <si>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</si>
  <si>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</si>
  <si>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</si>
  <si>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</si>
  <si>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</si>
  <si>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</si>
  <si>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</si>
  <si>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</si>
  <si>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</si>
  <si>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</si>
  <si>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</si>
  <si>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</si>
  <si>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</si>
  <si>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</si>
  <si>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</si>
  <si>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</si>
  <si>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</si>
  <si>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</si>
  <si>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</si>
  <si>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</si>
  <si>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</si>
  <si>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</si>
  <si>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</si>
  <si>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</si>
  <si>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</si>
  <si>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</si>
  <si>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</si>
  <si>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</si>
  <si>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</si>
  <si>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</si>
  <si>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</si>
  <si>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</si>
  <si>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</si>
  <si>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</si>
  <si>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</si>
  <si>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</si>
  <si>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</si>
  <si>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</si>
  <si>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</si>
  <si>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</si>
  <si>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</si>
  <si>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</si>
  <si>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</si>
  <si>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</si>
  <si>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</si>
  <si>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</si>
  <si>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</si>
  <si>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</si>
  <si>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</si>
  <si>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</si>
  <si>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</si>
  <si>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</si>
  <si>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</si>
  <si>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</si>
  <si>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</si>
  <si>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</si>
  <si>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</si>
  <si>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</si>
  <si>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</si>
  <si>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</si>
  <si>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</si>
  <si>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</si>
  <si>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</si>
  <si>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</si>
  <si>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</si>
  <si>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</si>
  <si>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</si>
  <si>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</si>
  <si>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</si>
  <si>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</si>
  <si>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</si>
  <si>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</si>
  <si>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</si>
  <si>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</si>
  <si>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</si>
  <si>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</si>
  <si>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</si>
  <si>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</si>
  <si>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</si>
  <si>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</si>
  <si>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</si>
  <si>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</si>
  <si>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</si>
  <si>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</si>
  <si>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</si>
  <si>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</si>
  <si>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</si>
  <si>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</si>
  <si>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</si>
  <si>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</si>
  <si>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</si>
  <si>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</si>
  <si>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</si>
  <si>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</si>
  <si>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</si>
  <si>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</si>
  <si>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</si>
  <si>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</si>
  <si>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</si>
  <si>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</si>
  <si>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</si>
  <si>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</si>
  <si>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</si>
  <si>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</si>
  <si>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</si>
  <si>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</si>
  <si>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</si>
  <si>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</si>
  <si>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</si>
  <si>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</si>
  <si>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</si>
  <si>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</si>
  <si>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</si>
  <si>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</si>
  <si>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</si>
  <si>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</si>
  <si>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</si>
  <si>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</si>
  <si>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</si>
  <si>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</si>
  <si>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</si>
  <si>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</si>
  <si>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</si>
  <si>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</si>
  <si>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</si>
  <si>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</si>
  <si>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</si>
  <si>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</si>
  <si>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</si>
  <si>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</si>
  <si>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</si>
  <si>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</si>
  <si>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</si>
  <si>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</si>
  <si>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</si>
  <si>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</si>
  <si>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</si>
  <si>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</si>
  <si>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</si>
  <si>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</si>
  <si>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</si>
  <si>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</si>
  <si>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</si>
  <si>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</si>
  <si>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</si>
  <si>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</si>
  <si>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</si>
  <si>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</si>
  <si>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</si>
  <si>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</si>
  <si>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</si>
  <si>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</si>
  <si>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</si>
  <si>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</si>
  <si>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</si>
  <si>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</si>
  <si>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</si>
  <si>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</si>
  <si>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</si>
  <si>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</si>
  <si>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</si>
  <si>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</si>
  <si>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</si>
  <si>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</si>
  <si>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</si>
  <si>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</si>
  <si>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</si>
  <si>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</si>
  <si>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</si>
  <si>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</si>
  <si>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</si>
  <si>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</si>
  <si>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</si>
  <si>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</si>
  <si>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</si>
  <si>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</si>
  <si>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</si>
  <si>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</si>
  <si>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</si>
  <si>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</si>
  <si>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</si>
  <si>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</si>
  <si>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</si>
  <si>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</si>
  <si>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</si>
  <si>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</si>
  <si>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</si>
  <si>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</si>
  <si>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</si>
  <si>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</si>
  <si>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</si>
  <si>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</si>
  <si>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</si>
  <si>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</si>
  <si>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</si>
  <si>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</si>
  <si>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</si>
  <si>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</si>
  <si>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</si>
  <si>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</si>
  <si>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</si>
  <si>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</si>
  <si>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</si>
  <si>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</si>
  <si>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</si>
  <si>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</si>
  <si>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</si>
  <si>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</si>
  <si>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</si>
  <si>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</si>
  <si>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</si>
  <si>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</si>
  <si>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</si>
  <si>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</si>
  <si>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</si>
  <si>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</si>
  <si>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</si>
  <si>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</si>
  <si>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</si>
  <si>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</si>
  <si>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</si>
  <si>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</si>
  <si>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</si>
  <si>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</si>
  <si>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</si>
  <si>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</si>
  <si>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</si>
  <si>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</si>
  <si>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</si>
  <si>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</si>
  <si>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</si>
  <si>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</si>
  <si>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</si>
  <si>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</si>
  <si>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</si>
  <si>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</si>
  <si>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</si>
  <si>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</si>
  <si>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</si>
  <si>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</si>
  <si>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</si>
  <si>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</si>
  <si>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</si>
  <si>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</si>
  <si>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</si>
  <si>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</si>
  <si>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</si>
  <si>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</si>
  <si>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</si>
  <si>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</si>
  <si>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</si>
  <si>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</si>
  <si>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</si>
  <si>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</si>
  <si>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</si>
  <si>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</si>
  <si>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</si>
  <si>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</si>
  <si>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</si>
  <si>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</si>
  <si>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</si>
  <si>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</si>
  <si>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</si>
  <si>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</si>
  <si>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</si>
  <si>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</si>
  <si>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</si>
  <si>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</si>
  <si>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</si>
  <si>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</si>
  <si>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</si>
  <si>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</si>
  <si>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</si>
  <si>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</si>
  <si>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</si>
  <si>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</si>
  <si>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</si>
  <si>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</si>
  <si>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</si>
  <si>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</si>
  <si>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</si>
  <si>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</si>
  <si>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</si>
  <si>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</si>
  <si>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</si>
  <si>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</si>
  <si>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</si>
  <si>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</si>
  <si>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</si>
  <si>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</si>
  <si>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</si>
  <si>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</si>
  <si>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</si>
  <si>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</si>
  <si>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</si>
  <si>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</si>
  <si>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</si>
  <si>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</si>
  <si>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</si>
  <si>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</si>
  <si>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</si>
  <si>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</si>
  <si>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</si>
  <si>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</si>
  <si>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</si>
  <si>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</si>
  <si>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</si>
  <si>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</si>
  <si>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</si>
  <si>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</si>
  <si>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</si>
  <si>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</si>
  <si>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</si>
  <si>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</si>
  <si>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</si>
  <si>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</si>
  <si>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</si>
  <si>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</si>
  <si>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</si>
  <si>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</si>
  <si>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</si>
  <si>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</si>
  <si>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</si>
  <si>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</si>
  <si>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</si>
  <si>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</si>
  <si>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</si>
  <si>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</si>
  <si>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</si>
  <si>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</si>
  <si>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</si>
  <si>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</si>
  <si>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</si>
  <si>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</si>
  <si>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</si>
  <si>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</si>
  <si>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</si>
  <si>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</si>
  <si>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</si>
  <si>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</si>
  <si>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</si>
  <si>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</si>
  <si>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</si>
  <si>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</si>
  <si>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</si>
  <si>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</si>
  <si>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</si>
  <si>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</si>
  <si>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</si>
  <si>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</si>
  <si>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</si>
  <si>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</si>
  <si>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</si>
  <si>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</si>
  <si>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</si>
  <si>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</si>
  <si>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</si>
  <si>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</si>
  <si>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</si>
  <si>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</si>
  <si>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</si>
  <si>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</si>
  <si>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</si>
  <si>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</si>
  <si>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</si>
  <si>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</si>
  <si>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</si>
  <si>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</si>
  <si>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</si>
  <si>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</si>
  <si>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</si>
  <si>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</si>
  <si>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</si>
  <si>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</si>
  <si>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</si>
  <si>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</si>
  <si>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</si>
  <si>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</si>
  <si>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</si>
  <si>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</si>
  <si>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</si>
  <si>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</si>
  <si>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</si>
  <si>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</si>
  <si>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</si>
  <si>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</si>
  <si>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</si>
  <si>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</si>
  <si>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</si>
  <si>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</si>
  <si>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</si>
  <si>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</si>
  <si>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</si>
  <si>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</si>
  <si>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</si>
  <si>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</si>
  <si>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</si>
  <si>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</si>
  <si>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</si>
  <si>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</si>
  <si>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</si>
  <si>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</si>
  <si>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</si>
  <si>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</si>
  <si>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</si>
  <si>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</si>
  <si>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</si>
  <si>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</si>
  <si>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</si>
  <si>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</si>
  <si>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</si>
  <si>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</si>
  <si>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</si>
  <si>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</si>
  <si>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</si>
  <si>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</si>
  <si>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</si>
  <si>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</si>
  <si>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</si>
  <si>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</si>
  <si>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</si>
  <si>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</si>
  <si>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</si>
  <si>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</si>
  <si>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</si>
  <si>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</si>
  <si>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</si>
  <si>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</si>
  <si>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</si>
  <si>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</si>
  <si>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</si>
  <si>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</si>
  <si>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</si>
  <si>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</si>
  <si>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</si>
  <si>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</si>
  <si>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</si>
  <si>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</si>
  <si>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</si>
  <si>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</si>
  <si>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</si>
  <si>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</si>
  <si>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</si>
  <si>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</si>
  <si>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</si>
  <si>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</si>
  <si>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</si>
  <si>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</si>
  <si>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</si>
  <si>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</si>
  <si>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</si>
  <si>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</si>
  <si>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</si>
  <si>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</si>
  <si>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</si>
  <si>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</si>
  <si>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</si>
  <si>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</si>
  <si>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</si>
  <si>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</si>
  <si>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</si>
  <si>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</si>
  <si>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</si>
  <si>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</si>
  <si>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</si>
  <si>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</si>
  <si>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</si>
  <si>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</si>
  <si>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</si>
  <si>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</si>
  <si>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</si>
  <si>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</si>
  <si>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</si>
  <si>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</si>
  <si>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</si>
  <si>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</si>
  <si>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</si>
  <si>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</si>
  <si>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</si>
  <si>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</si>
  <si>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</si>
  <si>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</si>
  <si>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</si>
  <si>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</si>
  <si>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</si>
  <si>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</si>
  <si>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</si>
  <si>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</si>
  <si>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</si>
  <si>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</si>
  <si>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</si>
  <si>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</si>
  <si>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</si>
  <si>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</si>
  <si>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</si>
  <si>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</si>
  <si>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</si>
  <si>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</si>
  <si>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</si>
  <si>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</si>
  <si>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</si>
  <si>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</si>
  <si>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</si>
  <si>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</si>
  <si>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</si>
  <si>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</si>
  <si>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</si>
  <si>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</si>
  <si>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</si>
  <si>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</si>
  <si>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</si>
  <si>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</si>
  <si>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</si>
  <si>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</si>
  <si>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</si>
  <si>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</si>
  <si>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</si>
  <si>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</si>
  <si>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</si>
  <si>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</si>
  <si>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</si>
  <si>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</si>
  <si>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</si>
  <si>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</si>
  <si>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</si>
  <si>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</si>
  <si>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</si>
  <si>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</si>
  <si>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</si>
  <si>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</si>
  <si>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</si>
  <si>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</si>
  <si>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</si>
  <si>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</si>
  <si>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</si>
  <si>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</si>
  <si>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</si>
  <si>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</si>
  <si>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</si>
  <si>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</si>
  <si>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</si>
  <si>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</si>
  <si>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</si>
  <si>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</si>
  <si>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</si>
  <si>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</si>
  <si>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</si>
  <si>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</si>
  <si>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</si>
  <si>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</si>
  <si>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</si>
  <si>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</si>
  <si>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</si>
  <si>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</si>
  <si>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</si>
  <si>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</si>
  <si>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</si>
  <si>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</si>
  <si>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</si>
  <si>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</si>
  <si>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</si>
  <si>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</si>
  <si>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</si>
  <si>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</si>
  <si>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</si>
  <si>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</si>
  <si>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</si>
  <si>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</si>
  <si>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</si>
  <si>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</si>
  <si>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</si>
  <si>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</si>
  <si>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</si>
  <si>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</si>
  <si>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</si>
  <si>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</si>
  <si>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</si>
  <si>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</si>
  <si>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</si>
  <si>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</si>
  <si>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</si>
  <si>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</si>
  <si>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</si>
  <si>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</si>
  <si>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</si>
  <si>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</si>
  <si>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</si>
  <si>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</si>
  <si>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</si>
  <si>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</si>
  <si>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</si>
  <si>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</si>
  <si>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</si>
  <si>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</si>
  <si>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</si>
  <si>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</si>
  <si>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</si>
  <si>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</si>
  <si>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</si>
  <si>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</si>
  <si>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</si>
  <si>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</si>
  <si>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</si>
  <si>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</si>
  <si>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</si>
  <si>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</si>
  <si>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</si>
  <si>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</si>
  <si>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</si>
  <si>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</si>
  <si>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</si>
  <si>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</si>
  <si>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</si>
  <si>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</si>
  <si>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</si>
  <si>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</si>
  <si>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</si>
  <si>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</si>
  <si>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</si>
  <si>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</si>
  <si>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</si>
  <si>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</si>
  <si>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</si>
  <si>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</si>
  <si>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</si>
  <si>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</si>
  <si>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</si>
  <si>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</si>
  <si>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</si>
  <si>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</si>
  <si>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</si>
  <si>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</si>
  <si>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</si>
  <si>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</si>
  <si>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</si>
  <si>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</si>
  <si>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</si>
  <si>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</si>
  <si>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</si>
  <si>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</si>
  <si>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</si>
  <si>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</si>
  <si>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</si>
  <si>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</si>
  <si>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</si>
  <si>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</si>
  <si>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</si>
  <si>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</si>
  <si>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</si>
  <si>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</si>
  <si>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</si>
  <si>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</si>
  <si>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</si>
  <si>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</si>
  <si>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</si>
  <si>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</si>
  <si>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</si>
  <si>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</si>
  <si>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</si>
  <si>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</si>
  <si>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</si>
  <si>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</si>
  <si>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</si>
  <si>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</si>
  <si>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</si>
  <si>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</si>
  <si>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</si>
  <si>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</si>
  <si>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</si>
  <si>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</si>
  <si>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</si>
  <si>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</si>
  <si>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</si>
  <si>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</si>
  <si>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</si>
  <si>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</si>
  <si>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</si>
  <si>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</si>
  <si>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</si>
  <si>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</si>
  <si>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</si>
  <si>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</si>
  <si>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</si>
  <si>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</si>
  <si>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</si>
  <si>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</si>
  <si>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</si>
  <si>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</si>
  <si>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</si>
  <si>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</si>
  <si>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</si>
  <si>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</si>
  <si>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</si>
  <si>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</si>
  <si>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</si>
  <si>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</si>
  <si>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</si>
  <si>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</si>
  <si>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</si>
  <si>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</si>
  <si>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</si>
  <si>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</si>
  <si>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</si>
  <si>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</si>
  <si>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</si>
  <si>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</si>
  <si>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</si>
  <si>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</si>
  <si>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</si>
  <si>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</si>
  <si>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</si>
  <si>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</si>
  <si>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</si>
  <si>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</si>
  <si>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</si>
  <si>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</si>
  <si>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</si>
  <si>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</si>
  <si>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</si>
  <si>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</si>
  <si>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</si>
  <si>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</si>
  <si>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</si>
  <si>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</si>
  <si>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</si>
  <si>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</si>
  <si>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</si>
  <si>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</si>
  <si>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</si>
  <si>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</si>
  <si>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</si>
  <si>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</si>
  <si>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</si>
  <si>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</si>
  <si>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</si>
  <si>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</si>
  <si>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</si>
  <si>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</si>
  <si>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</si>
  <si>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</si>
  <si>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</si>
  <si>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</si>
  <si>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</si>
  <si>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</si>
  <si>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</si>
  <si>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</si>
  <si>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</si>
  <si>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</si>
  <si>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</si>
  <si>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</si>
  <si>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</si>
  <si>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</si>
  <si>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</si>
  <si>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</si>
  <si>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</si>
  <si>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</si>
  <si>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</si>
  <si>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</si>
  <si>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</si>
  <si>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</si>
  <si>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</si>
  <si>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</si>
  <si>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</si>
  <si>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</si>
  <si>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</si>
  <si>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</si>
  <si>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</si>
  <si>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</si>
  <si>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</si>
  <si>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</si>
  <si>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</si>
  <si>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</si>
  <si>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</si>
  <si>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</si>
  <si>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</si>
  <si>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</si>
  <si>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</si>
  <si>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</si>
  <si>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</si>
  <si>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</si>
  <si>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</si>
  <si>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</si>
  <si>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</si>
  <si>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</si>
  <si>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</si>
  <si>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</si>
  <si>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</si>
  <si>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</si>
  <si>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</si>
  <si>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</si>
  <si>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</si>
  <si>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</si>
  <si>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</si>
  <si>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</si>
  <si>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</si>
  <si>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</si>
  <si>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</si>
  <si>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</si>
  <si>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</si>
  <si>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</si>
  <si>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</si>
  <si>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</si>
  <si>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</si>
  <si>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</si>
  <si>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</si>
  <si>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</si>
  <si>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</si>
  <si>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</si>
  <si>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</si>
  <si>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</si>
  <si>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</si>
  <si>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</si>
  <si>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</si>
  <si>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</si>
  <si>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</si>
  <si>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</si>
  <si>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</si>
  <si>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</si>
  <si>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</si>
  <si>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</si>
  <si>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</si>
  <si>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</si>
  <si>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</si>
  <si>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</si>
  <si>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</si>
  <si>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</si>
  <si>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</si>
  <si>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</si>
  <si>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</si>
  <si>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</si>
  <si>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</si>
  <si>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</si>
  <si>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</si>
  <si>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</si>
  <si>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</si>
  <si>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</si>
  <si>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</si>
  <si>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</si>
  <si>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</si>
  <si>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</si>
  <si>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</si>
  <si>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</si>
  <si>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</si>
  <si>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</si>
  <si>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</si>
  <si>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</si>
  <si>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</si>
  <si>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</si>
  <si>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</si>
  <si>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</si>
  <si>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</si>
  <si>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</si>
  <si>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</si>
  <si>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</si>
  <si>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</si>
  <si>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</si>
  <si>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</si>
  <si>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</si>
  <si>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</si>
  <si>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</si>
  <si>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</si>
  <si>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</si>
  <si>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</si>
  <si>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</si>
  <si>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</si>
  <si>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</si>
  <si>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</si>
  <si>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</si>
  <si>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</si>
  <si>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</si>
  <si>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</si>
  <si>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</si>
  <si>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</si>
  <si>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</si>
  <si>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</si>
  <si>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</si>
  <si>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</si>
  <si>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</si>
  <si>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</si>
  <si>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</si>
  <si>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</si>
  <si>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</si>
  <si>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</si>
  <si>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</si>
  <si>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</si>
  <si>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</si>
  <si>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</si>
  <si>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</si>
  <si>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</si>
  <si>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</si>
  <si>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</si>
  <si>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</si>
  <si>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</si>
  <si>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</si>
  <si>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</si>
  <si>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</si>
  <si>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</si>
  <si>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</si>
  <si>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</si>
  <si>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</si>
  <si>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</si>
  <si>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</si>
  <si>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</si>
  <si>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</si>
  <si>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</si>
  <si>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</si>
  <si>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</si>
  <si>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</si>
  <si>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</si>
  <si>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</si>
  <si>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</si>
  <si>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</si>
  <si>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</si>
  <si>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</si>
  <si>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</si>
  <si>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</si>
  <si>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</si>
  <si>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</si>
  <si>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</si>
  <si>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</si>
  <si>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</si>
  <si>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</si>
  <si>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</si>
  <si>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</si>
  <si>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</si>
  <si>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</si>
  <si>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</si>
  <si>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</si>
  <si>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</si>
  <si>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</si>
  <si>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</si>
  <si>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</si>
  <si>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</si>
  <si>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</si>
  <si>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</si>
  <si>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</si>
  <si>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</si>
  <si>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</si>
  <si>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</si>
  <si>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</si>
  <si>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</si>
  <si>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</si>
  <si>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</si>
  <si>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</si>
  <si>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</si>
  <si>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</si>
  <si>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</si>
  <si>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</si>
  <si>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</si>
  <si>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</si>
  <si>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</si>
  <si>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</si>
  <si>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</si>
  <si>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</si>
  <si>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</si>
  <si>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</si>
  <si>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</si>
  <si>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</si>
  <si>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</si>
  <si>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</si>
  <si>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</si>
  <si>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</si>
  <si>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</si>
  <si>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</si>
  <si>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</si>
  <si>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</si>
  <si>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</si>
  <si>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</si>
  <si>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</si>
  <si>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</si>
  <si>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</si>
  <si>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</si>
  <si>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</si>
  <si>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</si>
  <si>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</si>
  <si>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</si>
  <si>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</si>
  <si>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</si>
  <si>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</si>
  <si>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</si>
  <si>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</si>
  <si>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</si>
  <si>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</si>
  <si>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</si>
  <si>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</si>
  <si>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</si>
  <si>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</si>
  <si>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</si>
  <si>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</si>
  <si>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</si>
  <si>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</si>
  <si>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</si>
  <si>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</si>
  <si>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</si>
  <si>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</si>
  <si>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</si>
  <si>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</si>
  <si>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</si>
  <si>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</si>
  <si>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</si>
  <si>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</si>
  <si>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</si>
  <si>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</si>
  <si>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</si>
  <si>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</si>
  <si>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</si>
  <si>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</si>
  <si>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</si>
  <si>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</si>
  <si>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</si>
  <si>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</si>
  <si>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</si>
  <si>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</si>
  <si>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</si>
  <si>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</si>
  <si>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</si>
  <si>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</si>
  <si>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</si>
  <si>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</si>
  <si>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</si>
  <si>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</si>
  <si>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</si>
  <si>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</si>
  <si>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</si>
  <si>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</si>
  <si>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</si>
  <si>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</si>
  <si>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</si>
  <si>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</si>
  <si>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</si>
  <si>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</si>
  <si>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</si>
  <si>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</si>
  <si>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</si>
  <si>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</si>
  <si>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</si>
  <si>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</si>
  <si>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</si>
  <si>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</si>
  <si>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</si>
  <si>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</si>
  <si>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</si>
  <si>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</si>
  <si>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</si>
  <si>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</si>
  <si>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</si>
  <si>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</si>
  <si>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</si>
  <si>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</si>
  <si>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</si>
  <si>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</si>
  <si>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</si>
  <si>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</si>
  <si>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</si>
  <si>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</si>
  <si>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</si>
  <si>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</si>
  <si>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</si>
  <si>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</si>
  <si>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</si>
  <si>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</si>
  <si>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</si>
  <si>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</si>
  <si>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</si>
  <si>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</si>
  <si>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</si>
  <si>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</si>
  <si>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</si>
  <si>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</si>
  <si>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</si>
  <si>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</si>
  <si>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</si>
  <si>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</si>
  <si>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</si>
  <si>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</si>
  <si>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</si>
  <si>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</si>
  <si>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</si>
  <si>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</si>
  <si>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</si>
  <si>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</si>
  <si>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</si>
  <si>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</si>
  <si>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</si>
  <si>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</si>
  <si>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</si>
  <si>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</si>
  <si>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</si>
  <si>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</si>
  <si>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</si>
  <si>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</si>
  <si>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</si>
  <si>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</si>
  <si>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</si>
  <si>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</si>
  <si>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</si>
  <si>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</si>
  <si>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</si>
  <si>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</si>
  <si>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</si>
  <si>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</si>
  <si>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</si>
  <si>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</si>
  <si>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</si>
  <si>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</si>
  <si>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</si>
  <si>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</si>
  <si>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</si>
  <si>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</si>
  <si>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</si>
  <si>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</si>
  <si>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</si>
  <si>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</si>
  <si>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</si>
  <si>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</si>
  <si>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</si>
  <si>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</si>
  <si>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</si>
  <si>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</si>
  <si>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</si>
  <si>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</si>
  <si>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</si>
  <si>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</si>
  <si>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</si>
  <si>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</si>
  <si>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</si>
  <si>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</si>
  <si>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</si>
  <si>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</si>
  <si>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</si>
  <si>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</si>
  <si>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</si>
  <si>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</si>
  <si>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</si>
  <si>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</si>
  <si>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</si>
  <si>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</si>
  <si>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</si>
  <si>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</si>
  <si>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</si>
  <si>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</si>
  <si>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</si>
  <si>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</si>
  <si>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</si>
  <si>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</si>
  <si>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</si>
  <si>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</si>
  <si>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</si>
  <si>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</si>
  <si>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</si>
  <si>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</si>
  <si>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</si>
  <si>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</si>
  <si>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</si>
  <si>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</si>
  <si>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</si>
  <si>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</si>
  <si>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</si>
  <si>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</si>
  <si>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</si>
  <si>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</si>
  <si>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</si>
  <si>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</si>
  <si>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</si>
  <si>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</si>
  <si>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</si>
  <si>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</si>
  <si>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</si>
  <si>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</si>
  <si>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</si>
  <si>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</si>
  <si>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</si>
  <si>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</si>
  <si>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</si>
  <si>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</si>
  <si>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</si>
  <si>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</si>
  <si>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</si>
  <si>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</si>
  <si>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</si>
  <si>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</si>
  <si>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</si>
  <si>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</si>
  <si>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</si>
  <si>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</si>
  <si>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</si>
  <si>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</si>
  <si>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</si>
  <si>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</si>
  <si>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</si>
  <si>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</si>
  <si>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</si>
  <si>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</si>
  <si>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</si>
  <si>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</si>
  <si>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</si>
  <si>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</si>
  <si>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</si>
  <si>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</si>
  <si>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</si>
  <si>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</si>
  <si>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</si>
  <si>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</si>
  <si>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</si>
  <si>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</si>
  <si>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</si>
  <si>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</si>
  <si>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</si>
  <si>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</si>
  <si>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</si>
  <si>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</si>
  <si>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</si>
  <si>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</si>
  <si>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</si>
  <si>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</si>
  <si>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</si>
  <si>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</si>
  <si>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</si>
  <si>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</si>
  <si>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</si>
  <si>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</si>
  <si>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</si>
  <si>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</si>
  <si>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</si>
  <si>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</si>
  <si>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</si>
  <si>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</si>
  <si>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</si>
  <si>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</si>
  <si>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</si>
  <si>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</si>
  <si>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</si>
  <si>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</si>
  <si>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</si>
  <si>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</si>
  <si>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</si>
  <si>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</si>
  <si>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</si>
  <si>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</si>
  <si>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</si>
  <si>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</si>
  <si>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</si>
  <si>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</si>
  <si>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</si>
  <si>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</si>
  <si>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</si>
  <si>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</si>
  <si>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</si>
  <si>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</si>
  <si>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</si>
  <si>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</si>
  <si>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</si>
  <si>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</si>
  <si>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</si>
  <si>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</si>
  <si>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</si>
  <si>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</si>
  <si>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</si>
  <si>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</si>
  <si>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</si>
  <si>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</si>
  <si>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</si>
  <si>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</si>
  <si>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</si>
  <si>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</si>
  <si>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</si>
  <si>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</si>
  <si>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</si>
  <si>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</si>
  <si>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</si>
  <si>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</si>
  <si>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</si>
  <si>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</si>
  <si>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</si>
  <si>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</si>
  <si>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</si>
  <si>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</si>
  <si>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</si>
  <si>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</si>
  <si>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</si>
  <si>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</si>
  <si>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</si>
  <si>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</si>
  <si>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</si>
  <si>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</si>
  <si>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</si>
  <si>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</si>
  <si>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</si>
  <si>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</si>
  <si>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</si>
  <si>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</si>
  <si>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</si>
  <si>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</si>
  <si>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</si>
  <si>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</si>
  <si>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</si>
  <si>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</si>
  <si>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</si>
  <si>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</si>
  <si>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</si>
  <si>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</si>
  <si>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</si>
  <si>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</si>
  <si>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</si>
  <si>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</si>
  <si>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</si>
  <si>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</si>
  <si>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</si>
  <si>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</si>
  <si>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</si>
  <si>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</si>
  <si>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</si>
  <si>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</si>
  <si>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</si>
  <si>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</si>
  <si>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</si>
  <si>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</si>
  <si>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</si>
  <si>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</si>
  <si>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</si>
  <si>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</si>
  <si>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</si>
  <si>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</si>
  <si>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</si>
  <si>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</si>
  <si>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</si>
  <si>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</si>
  <si>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</si>
  <si>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</si>
  <si>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</si>
  <si>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</si>
  <si>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</si>
  <si>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</si>
  <si>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</si>
  <si>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</si>
  <si>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</si>
  <si>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</si>
  <si>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</si>
  <si>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</si>
  <si>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</si>
  <si>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</si>
  <si>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</si>
  <si>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</si>
  <si>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</si>
  <si>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</si>
  <si>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</si>
  <si>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</si>
  <si>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</si>
  <si>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</si>
  <si>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</si>
  <si>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</si>
  <si>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</si>
  <si>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</si>
  <si>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</si>
  <si>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</si>
  <si>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</si>
  <si>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</si>
  <si>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</si>
  <si>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</si>
  <si>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</si>
  <si>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</si>
  <si>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</si>
  <si>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</si>
  <si>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</si>
  <si>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</si>
  <si>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</si>
  <si>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</si>
  <si>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</si>
  <si>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</si>
  <si>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</si>
  <si>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</si>
  <si>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</si>
  <si>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</si>
  <si>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</si>
  <si>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</si>
  <si>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</si>
  <si>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</si>
  <si>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</si>
  <si>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</si>
  <si>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</si>
  <si>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</si>
  <si>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</si>
  <si>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</si>
  <si>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</si>
  <si>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</si>
  <si>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</si>
  <si>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</si>
  <si>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</si>
  <si>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</si>
  <si>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</si>
  <si>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</si>
  <si>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</si>
  <si>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</si>
  <si>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</si>
  <si>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</si>
  <si>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</si>
  <si>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</si>
  <si>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</si>
  <si>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</si>
  <si>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</si>
  <si>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</si>
  <si>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</si>
  <si>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</si>
  <si>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</si>
  <si>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</si>
  <si>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</si>
  <si>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</si>
  <si>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</si>
  <si>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</si>
  <si>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</si>
  <si>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</si>
  <si>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</si>
  <si>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</si>
  <si>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</si>
  <si>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</si>
  <si>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</si>
  <si>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</si>
  <si>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</si>
  <si>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</si>
  <si>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</si>
  <si>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</si>
  <si>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</si>
  <si>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</si>
  <si>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</si>
  <si>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</si>
  <si>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</si>
  <si>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</si>
  <si>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</si>
  <si>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</si>
  <si>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</si>
  <si>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</si>
  <si>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</si>
  <si>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</si>
  <si>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</si>
  <si>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</si>
  <si>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</si>
  <si>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</si>
  <si>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</si>
  <si>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</si>
  <si>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</si>
  <si>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</si>
  <si>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</si>
  <si>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</si>
  <si>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</si>
  <si>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</si>
  <si>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</si>
  <si>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</si>
  <si>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</si>
  <si>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</si>
  <si>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</si>
  <si>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</si>
  <si>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</si>
  <si>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</si>
  <si>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</si>
  <si>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</si>
  <si>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</si>
  <si>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</si>
  <si>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</si>
  <si>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</si>
  <si>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</si>
  <si>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</si>
  <si>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</si>
  <si>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</si>
  <si>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</si>
  <si>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</si>
  <si>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</si>
  <si>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</si>
  <si>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</si>
  <si>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</si>
  <si>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</si>
  <si>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</si>
  <si>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</si>
  <si>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</si>
  <si>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</si>
  <si>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</si>
  <si>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</si>
  <si>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</si>
  <si>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</si>
  <si>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</si>
  <si>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</si>
  <si>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</si>
  <si>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</si>
  <si>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</si>
  <si>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</si>
  <si>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</si>
  <si>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</si>
  <si>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</si>
  <si>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</si>
  <si>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</si>
  <si>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</si>
  <si>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</si>
  <si>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</si>
  <si>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</si>
  <si>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</si>
  <si>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</si>
  <si>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</si>
  <si>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</si>
  <si>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</si>
  <si>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</si>
  <si>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</si>
  <si>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</si>
  <si>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</si>
  <si>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</si>
  <si>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</si>
  <si>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</si>
  <si>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</si>
  <si>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</si>
  <si>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</si>
  <si>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</si>
  <si>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</si>
  <si>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</si>
  <si>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</si>
  <si>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</si>
  <si>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</si>
  <si>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</si>
  <si>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</si>
  <si>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</si>
  <si>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</si>
  <si>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</si>
  <si>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</si>
  <si>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</si>
  <si>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</si>
  <si>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</si>
  <si>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</si>
  <si>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</si>
  <si>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</si>
  <si>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</si>
  <si>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</si>
  <si>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</si>
  <si>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</si>
  <si>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</si>
  <si>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</si>
  <si>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</si>
  <si>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</si>
  <si>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</si>
  <si>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</si>
  <si>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</si>
  <si>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</si>
  <si>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</si>
  <si>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</si>
  <si>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</si>
  <si>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</si>
  <si>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</si>
  <si>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</si>
  <si>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</si>
  <si>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</si>
  <si>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</si>
  <si>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</si>
  <si>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</si>
  <si>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</si>
  <si>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</si>
  <si>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</si>
  <si>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</si>
  <si>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</si>
  <si>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</si>
  <si>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</si>
  <si>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</si>
  <si>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</si>
  <si>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</si>
  <si>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</si>
  <si>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</si>
  <si>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</si>
  <si>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</si>
  <si>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</si>
  <si>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</si>
  <si>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</si>
  <si>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</si>
  <si>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</si>
  <si>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</si>
  <si>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</si>
  <si>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</si>
  <si>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</si>
  <si>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</si>
  <si>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</si>
  <si>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</si>
  <si>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</si>
  <si>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</si>
  <si>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</si>
  <si>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</si>
  <si>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</si>
  <si>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</si>
  <si>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</si>
  <si>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</si>
  <si>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</si>
  <si>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</si>
  <si>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</si>
  <si>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</si>
  <si>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</si>
  <si>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</si>
  <si>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</si>
  <si>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</si>
  <si>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</si>
  <si>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</si>
  <si>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</si>
  <si>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</si>
  <si>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</si>
  <si>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</si>
  <si>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</si>
  <si>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</si>
  <si>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</si>
  <si>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</si>
  <si>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</si>
  <si>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</si>
  <si>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</si>
  <si>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</si>
  <si>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</si>
  <si>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</si>
  <si>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</si>
  <si>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</si>
  <si>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</si>
  <si>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</si>
  <si>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</si>
  <si>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</si>
  <si>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</si>
  <si>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</si>
  <si>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</si>
  <si>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</si>
  <si>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</si>
  <si>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</si>
  <si>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</si>
  <si>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</si>
  <si>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</si>
  <si>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</si>
  <si>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</si>
  <si>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</si>
  <si>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</si>
  <si>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</si>
  <si>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</si>
  <si>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</si>
  <si>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</si>
  <si>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</si>
  <si>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</si>
  <si>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</si>
  <si>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</si>
  <si>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</si>
  <si>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</si>
  <si>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</si>
  <si>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</si>
  <si>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</si>
  <si>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</si>
  <si>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</si>
  <si>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</si>
  <si>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</si>
  <si>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</si>
  <si>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</si>
  <si>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</si>
  <si>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</si>
  <si>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</si>
  <si>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</si>
  <si>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</si>
  <si>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</si>
  <si>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</si>
  <si>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</si>
  <si>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</si>
  <si>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</si>
  <si>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</si>
  <si>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</si>
  <si>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</si>
  <si>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</si>
  <si>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</si>
  <si>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</si>
  <si>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</si>
  <si>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</si>
  <si>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</si>
  <si>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</si>
  <si>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</si>
  <si>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</si>
  <si>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</si>
  <si>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</si>
  <si>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</si>
  <si>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</si>
  <si>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</si>
  <si>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</si>
  <si>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</si>
  <si>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</si>
  <si>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</si>
  <si>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</si>
  <si>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</si>
  <si>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</si>
  <si>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</si>
  <si>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</si>
  <si>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</si>
  <si>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</si>
  <si>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</si>
  <si>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</si>
  <si>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</si>
  <si>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</si>
  <si>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</si>
  <si>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</si>
  <si>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</si>
  <si>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</si>
  <si>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</si>
  <si>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</si>
  <si>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</si>
  <si>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</si>
  <si>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</si>
  <si>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</si>
  <si>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</si>
  <si>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</si>
  <si>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</si>
  <si>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</si>
  <si>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</si>
  <si>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</si>
  <si>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</si>
  <si>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</si>
  <si>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</si>
  <si>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</si>
  <si>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</si>
  <si>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</si>
  <si>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</si>
  <si>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</si>
  <si>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</si>
  <si>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</si>
  <si>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</si>
  <si>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</si>
  <si>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</si>
  <si>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</si>
  <si>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</si>
  <si>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</si>
  <si>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</si>
  <si>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</si>
  <si>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</si>
  <si>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</si>
  <si>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</si>
  <si>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</si>
  <si>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</si>
  <si>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</si>
  <si>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</si>
  <si>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</si>
  <si>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</si>
  <si>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</si>
  <si>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</si>
  <si>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</si>
  <si>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</si>
  <si>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</si>
  <si>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</si>
  <si>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</si>
  <si>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</si>
  <si>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</si>
  <si>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</si>
  <si>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</si>
  <si>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</si>
  <si>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</si>
  <si>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</si>
  <si>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</si>
  <si>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</si>
  <si>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</si>
  <si>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</si>
  <si>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</si>
  <si>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</si>
  <si>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</si>
  <si>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</si>
  <si>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</si>
  <si>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</si>
  <si>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</si>
  <si>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</si>
  <si>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</si>
  <si>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</si>
  <si>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</si>
  <si>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</si>
  <si>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</si>
  <si>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</si>
  <si>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</si>
  <si>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</si>
  <si>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</si>
  <si>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</si>
  <si>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</si>
  <si>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</si>
  <si>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</si>
  <si>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</si>
  <si>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</si>
  <si>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</si>
  <si>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</si>
  <si>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</si>
  <si>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</si>
  <si>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</si>
  <si>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</si>
  <si>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</si>
  <si>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</si>
  <si>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</si>
  <si>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</si>
  <si>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</si>
  <si>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</si>
  <si>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</si>
  <si>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</si>
  <si>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</si>
  <si>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</si>
  <si>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</si>
  <si>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</si>
  <si>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</si>
  <si>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</si>
  <si>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</si>
  <si>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</si>
  <si>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</si>
  <si>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</si>
  <si>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</si>
  <si>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</si>
  <si>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</si>
  <si>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</si>
  <si>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</si>
  <si>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</si>
  <si>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</si>
  <si>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</si>
  <si>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</si>
  <si>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</si>
  <si>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</si>
  <si>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</si>
  <si>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</si>
  <si>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</si>
  <si>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</si>
  <si>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</si>
  <si>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</si>
  <si>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</si>
  <si>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</si>
  <si>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</si>
  <si>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</si>
  <si>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</si>
  <si>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</si>
  <si>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</si>
  <si>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</si>
  <si>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</si>
  <si>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</si>
  <si>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</si>
  <si>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</si>
  <si>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</si>
  <si>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</si>
  <si>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</si>
  <si>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</si>
  <si>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</si>
  <si>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</si>
  <si>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</si>
  <si>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</si>
  <si>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</si>
  <si>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</si>
  <si>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</si>
  <si>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</si>
  <si>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</si>
  <si>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</si>
  <si>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</si>
  <si>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</si>
  <si>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</si>
  <si>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</si>
  <si>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</si>
  <si>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</si>
  <si>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</si>
  <si>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</si>
  <si>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</si>
  <si>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</si>
  <si>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</si>
  <si>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</si>
  <si>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</si>
  <si>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</si>
  <si>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</si>
  <si>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</si>
  <si>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</si>
  <si>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</si>
  <si>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</si>
  <si>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</si>
  <si>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</si>
  <si>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</si>
  <si>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</si>
  <si>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</si>
  <si>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</si>
  <si>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</si>
  <si>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</si>
  <si>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</si>
  <si>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</si>
  <si>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</si>
  <si>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</si>
  <si>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</si>
  <si>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</si>
  <si>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</si>
  <si>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</si>
  <si>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</si>
  <si>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</si>
  <si>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</si>
  <si>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</si>
  <si>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</si>
  <si>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</si>
  <si>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</si>
  <si>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</si>
  <si>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</si>
  <si>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</si>
  <si>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</si>
  <si>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</si>
  <si>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</si>
  <si>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</si>
  <si>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</si>
  <si>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</si>
  <si>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</si>
  <si>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</si>
  <si>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</si>
  <si>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</si>
  <si>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</si>
  <si>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</si>
  <si>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</si>
  <si>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</si>
  <si>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</si>
  <si>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</si>
  <si>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</si>
  <si>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</si>
  <si>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</si>
  <si>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</si>
  <si>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</si>
  <si>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</si>
  <si>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</si>
  <si>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</si>
  <si>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</si>
  <si>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</si>
  <si>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</si>
  <si>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</si>
  <si>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</si>
  <si>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</si>
  <si>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</si>
  <si>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</si>
  <si>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</si>
  <si>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</si>
  <si>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</si>
  <si>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</si>
  <si>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</si>
  <si>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</si>
  <si>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</si>
  <si>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</si>
  <si>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</si>
  <si>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</si>
  <si>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</si>
  <si>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</si>
  <si>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</si>
  <si>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</si>
  <si>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</si>
  <si>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</si>
  <si>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</si>
  <si>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</si>
  <si>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</si>
  <si>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</si>
  <si>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</si>
  <si>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</si>
  <si>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</si>
  <si>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</si>
  <si>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</si>
  <si>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</si>
  <si>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</si>
  <si>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</si>
  <si>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</si>
  <si>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</si>
  <si>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</si>
  <si>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</si>
  <si>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</si>
  <si>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</si>
  <si>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</si>
  <si>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</si>
  <si>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</si>
  <si>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</si>
  <si>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</si>
  <si>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</si>
  <si>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</si>
  <si>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</si>
  <si>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</si>
  <si>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</si>
  <si>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</si>
  <si>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</si>
  <si>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</si>
  <si>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</si>
  <si>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</si>
  <si>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</si>
  <si>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</si>
  <si>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</si>
  <si>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</si>
  <si>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</si>
  <si>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</si>
  <si>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</si>
  <si>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</si>
  <si>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</si>
  <si>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</si>
  <si>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</si>
  <si>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</si>
  <si>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</si>
  <si>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</si>
  <si>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</si>
  <si>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</si>
  <si>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</si>
  <si>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</si>
  <si>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</si>
  <si>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</si>
  <si>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</si>
  <si>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</si>
  <si>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</si>
  <si>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</si>
  <si>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</si>
  <si>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</si>
  <si>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</si>
  <si>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</si>
  <si>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</si>
  <si>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</si>
  <si>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</si>
  <si>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</si>
  <si>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</si>
  <si>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</si>
  <si>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</si>
  <si>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</si>
  <si>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</si>
  <si>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</si>
  <si>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</si>
  <si>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</si>
  <si>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</si>
  <si>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</si>
  <si>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</si>
  <si>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</si>
  <si>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</si>
  <si>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</si>
  <si>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</si>
  <si>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</si>
  <si>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</si>
  <si>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</si>
  <si>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</si>
  <si>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</si>
  <si>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</si>
  <si>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</si>
  <si>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</si>
  <si>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</si>
  <si>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</si>
  <si>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</si>
  <si>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</si>
  <si>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</si>
  <si>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</si>
  <si>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</si>
  <si>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</si>
  <si>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</si>
  <si>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</si>
  <si>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</si>
  <si>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</si>
  <si>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</si>
  <si>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</si>
  <si>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</si>
  <si>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</si>
  <si>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</si>
  <si>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</si>
  <si>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</si>
  <si>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</si>
  <si>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</si>
  <si>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</si>
  <si>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</si>
  <si>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</si>
  <si>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</si>
  <si>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</si>
  <si>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</si>
  <si>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</si>
  <si>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</si>
  <si>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</si>
  <si>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</si>
  <si>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</si>
  <si>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</si>
  <si>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</si>
  <si>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</si>
  <si>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</si>
  <si>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</si>
  <si>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</si>
  <si>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</si>
  <si>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</si>
  <si>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</si>
  <si>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</si>
  <si>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</si>
  <si>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</si>
  <si>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</si>
  <si>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</si>
  <si>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</si>
  <si>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</si>
  <si>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</si>
  <si>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</si>
  <si>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</si>
  <si>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</si>
  <si>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</si>
  <si>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</si>
  <si>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</si>
  <si>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</si>
  <si>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</si>
  <si>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</si>
  <si>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</si>
  <si>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</si>
  <si>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</si>
  <si>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</si>
  <si>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</si>
  <si>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</si>
  <si>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</si>
  <si>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</si>
  <si>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</si>
  <si>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</si>
  <si>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</si>
  <si>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</si>
  <si>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</si>
  <si>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</si>
  <si>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</si>
  <si>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</si>
  <si>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</si>
  <si>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</si>
  <si>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</si>
  <si>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</si>
  <si>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</si>
  <si>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</si>
  <si>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</si>
  <si>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</si>
  <si>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</si>
  <si>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</si>
  <si>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</si>
  <si>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</si>
  <si>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</si>
  <si>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</si>
  <si>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</si>
  <si>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</si>
  <si>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</si>
  <si>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</si>
  <si>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</si>
  <si>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</si>
  <si>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</si>
  <si>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</si>
  <si>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</si>
  <si>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</si>
  <si>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</si>
  <si>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</si>
  <si>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</si>
  <si>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</si>
  <si>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</si>
  <si>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</si>
  <si>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</si>
  <si>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</si>
  <si>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</si>
  <si>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</si>
  <si>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</si>
  <si>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</si>
  <si>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</si>
  <si>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</si>
  <si>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</si>
  <si>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</si>
  <si>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</si>
  <si>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</si>
  <si>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</si>
  <si>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</si>
  <si>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</si>
  <si>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</si>
  <si>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</si>
  <si>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</si>
  <si>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</si>
  <si>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</si>
  <si>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</si>
  <si>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</si>
  <si>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</si>
  <si>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</si>
  <si>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</si>
  <si>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</si>
  <si>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</si>
  <si>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</si>
  <si>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</si>
  <si>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</si>
  <si>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</si>
  <si>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</si>
  <si>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</si>
  <si>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</si>
  <si>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</si>
  <si>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</si>
  <si>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</si>
  <si>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</si>
  <si>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</si>
  <si>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</si>
  <si>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</si>
  <si>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</si>
  <si>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</si>
  <si>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</si>
  <si>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</si>
  <si>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</si>
  <si>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</si>
  <si>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</si>
  <si>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</si>
  <si>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</si>
  <si>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</si>
  <si>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</si>
  <si>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</si>
  <si>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</si>
  <si>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</si>
  <si>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</si>
  <si>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</si>
  <si>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</si>
  <si>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</si>
  <si>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</si>
  <si>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</si>
  <si>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</si>
  <si>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</si>
  <si>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</si>
  <si>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</si>
  <si>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</si>
  <si>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</si>
  <si>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</si>
  <si>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</si>
  <si>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</si>
  <si>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</si>
  <si>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</si>
  <si>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</si>
  <si>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</si>
  <si>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</si>
  <si>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</si>
  <si>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</si>
  <si>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</si>
  <si>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</si>
  <si>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</si>
  <si>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</si>
  <si>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</si>
  <si>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</si>
  <si>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</si>
  <si>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</si>
  <si>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</si>
  <si>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</si>
  <si>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</si>
  <si>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</si>
  <si>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</si>
  <si>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</si>
  <si>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</si>
  <si>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</si>
  <si>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</si>
  <si>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</si>
  <si>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</si>
  <si>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</si>
  <si>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</si>
  <si>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</si>
  <si>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</si>
  <si>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</si>
  <si>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</si>
  <si>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</si>
  <si>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</si>
  <si>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</si>
  <si>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</si>
  <si>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</si>
  <si>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</si>
  <si>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</si>
  <si>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</si>
  <si>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</si>
  <si>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</si>
  <si>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</si>
  <si>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</si>
  <si>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</si>
  <si>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</si>
  <si>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</si>
  <si>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</si>
  <si>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</si>
  <si>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</si>
  <si>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</si>
  <si>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</si>
  <si>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</si>
  <si>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</si>
  <si>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</si>
  <si>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</si>
  <si>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</si>
  <si>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</si>
  <si>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</si>
  <si>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</si>
  <si>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</si>
  <si>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</si>
  <si>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</si>
  <si>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</si>
  <si>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</si>
  <si>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</si>
  <si>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</si>
  <si>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</si>
  <si>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</si>
  <si>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</si>
  <si>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</si>
  <si>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</si>
  <si>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</si>
  <si>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</si>
  <si>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</si>
  <si>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</si>
  <si>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</si>
  <si>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</si>
  <si>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</si>
  <si>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</si>
  <si>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</si>
  <si>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</si>
  <si>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</si>
  <si>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</si>
  <si>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</si>
  <si>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</si>
  <si>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</si>
  <si>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</si>
  <si>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</si>
  <si>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</si>
  <si>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</si>
  <si>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</si>
  <si>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</si>
  <si>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</si>
  <si>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</si>
  <si>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</si>
  <si>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</si>
  <si>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</si>
  <si>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</si>
  <si>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</si>
  <si>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</si>
  <si>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</si>
  <si>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</si>
  <si>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</si>
  <si>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</si>
  <si>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</si>
  <si>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</si>
  <si>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</si>
  <si>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</si>
  <si>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</si>
  <si>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</si>
  <si>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</si>
  <si>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</si>
  <si>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</si>
  <si>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</si>
  <si>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</si>
  <si>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</si>
  <si>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</si>
  <si>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</si>
  <si>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</si>
  <si>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</si>
  <si>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</si>
  <si>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</si>
  <si>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</si>
  <si>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</si>
  <si>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</si>
  <si>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</si>
  <si>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</si>
  <si>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</si>
  <si>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</si>
  <si>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</si>
  <si>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</si>
  <si>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</si>
  <si>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</si>
  <si>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</si>
  <si>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</si>
  <si>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</si>
  <si>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</si>
  <si>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</si>
  <si>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</si>
  <si>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</si>
  <si>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</si>
  <si>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</si>
  <si>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</si>
  <si>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</si>
  <si>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</si>
  <si>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</si>
  <si>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</si>
  <si>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</si>
  <si>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</si>
  <si>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</si>
  <si>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</si>
  <si>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</si>
  <si>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</si>
  <si>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</si>
  <si>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</si>
  <si>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</si>
  <si>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</si>
  <si>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</si>
  <si>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</si>
  <si>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</si>
  <si>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</si>
  <si>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</si>
  <si>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</si>
  <si>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</si>
  <si>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</si>
  <si>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</si>
  <si>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</si>
  <si>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</si>
  <si>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</si>
  <si>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</si>
  <si>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</si>
  <si>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</si>
  <si>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</si>
  <si>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</si>
  <si>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</si>
  <si>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</si>
  <si>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</si>
  <si>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</si>
  <si>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</si>
  <si>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</si>
  <si>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</si>
  <si>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</si>
  <si>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</si>
  <si>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</si>
  <si>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</si>
  <si>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</si>
  <si>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</si>
  <si>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</si>
  <si>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</si>
  <si>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</si>
  <si>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</si>
  <si>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</si>
  <si>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</si>
  <si>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</si>
  <si>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</si>
  <si>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</si>
  <si>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</si>
  <si>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</si>
  <si>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</si>
  <si>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</si>
  <si>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</si>
  <si>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</si>
  <si>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</si>
  <si>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</si>
  <si>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</si>
  <si>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</si>
  <si>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</si>
  <si>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</si>
  <si>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</si>
  <si>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</si>
  <si>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</si>
  <si>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</si>
  <si>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</si>
  <si>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</si>
  <si>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</si>
  <si>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</si>
  <si>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</si>
  <si>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</si>
  <si>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</si>
  <si>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</si>
  <si>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</si>
  <si>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</si>
  <si>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</si>
  <si>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</si>
  <si>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</si>
  <si>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</si>
  <si>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</si>
  <si>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</si>
  <si>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</si>
  <si>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</si>
  <si>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</si>
  <si>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</si>
  <si>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</si>
  <si>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</si>
  <si>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</si>
  <si>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</si>
  <si>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</si>
  <si>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</si>
  <si>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</si>
  <si>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</si>
  <si>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</si>
  <si>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</si>
  <si>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</si>
  <si>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</si>
  <si>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</si>
  <si>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</si>
  <si>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</si>
  <si>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</si>
  <si>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</si>
  <si>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</si>
  <si>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</si>
  <si>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</si>
  <si>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</si>
  <si>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</si>
  <si>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</si>
  <si>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</si>
  <si>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</si>
  <si>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</si>
  <si>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</si>
  <si>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</si>
  <si>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</si>
  <si>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</si>
  <si>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</si>
  <si>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</si>
  <si>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</si>
  <si>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</si>
  <si>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</si>
  <si>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</si>
  <si>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</si>
  <si>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</si>
  <si>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</si>
  <si>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</si>
  <si>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</si>
  <si>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</si>
  <si>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</si>
  <si>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</si>
  <si>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</si>
  <si>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</si>
  <si>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</si>
  <si>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</si>
  <si>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</si>
  <si>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</si>
  <si>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</si>
  <si>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</si>
  <si>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</si>
  <si>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</si>
  <si>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</si>
  <si>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</si>
  <si>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</si>
  <si>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</si>
  <si>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</si>
  <si>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</si>
  <si>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</si>
  <si>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</si>
  <si>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</si>
  <si>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</si>
  <si>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</si>
  <si>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</si>
  <si>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</si>
  <si>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</si>
  <si>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</si>
  <si>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</si>
  <si>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</si>
  <si>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</si>
  <si>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</si>
  <si>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</si>
  <si>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</si>
  <si>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</si>
  <si>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</si>
  <si>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</si>
  <si>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</si>
  <si>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</si>
  <si>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</si>
  <si>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</si>
  <si>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</si>
  <si>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</si>
  <si>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</si>
  <si>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</si>
  <si>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</si>
  <si>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</si>
  <si>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</si>
  <si>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</si>
  <si>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</si>
  <si>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</si>
  <si>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</si>
  <si>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</si>
  <si>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</si>
  <si>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</si>
  <si>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</si>
  <si>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</si>
  <si>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</si>
  <si>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</si>
  <si>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</si>
  <si>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</si>
  <si>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</si>
  <si>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</si>
  <si>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</si>
  <si>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</si>
  <si>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</si>
  <si>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</si>
  <si>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</si>
  <si>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</si>
  <si>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</si>
  <si>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</si>
  <si>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</si>
  <si>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</si>
  <si>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</si>
  <si>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</si>
  <si>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</si>
  <si>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</si>
  <si>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</si>
  <si>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</si>
  <si>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</si>
  <si>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</si>
  <si>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</si>
  <si>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</si>
  <si>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</si>
  <si>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</si>
  <si>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</si>
  <si>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</si>
  <si>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</si>
  <si>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</si>
  <si>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</si>
  <si>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</si>
  <si>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</si>
  <si>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</si>
  <si>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</si>
  <si>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</si>
  <si>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</si>
  <si>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</si>
  <si>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</si>
  <si>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</si>
  <si>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</si>
  <si>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</si>
  <si>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</si>
  <si>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</si>
  <si>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</si>
  <si>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</si>
  <si>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</si>
  <si>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</si>
  <si>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</si>
  <si>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</si>
  <si>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</si>
  <si>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</si>
  <si>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</si>
  <si>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</si>
  <si>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</si>
  <si>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</si>
  <si>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</si>
  <si>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</si>
  <si>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</si>
  <si>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</si>
  <si>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</si>
  <si>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</si>
  <si>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</si>
  <si>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</si>
  <si>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</si>
  <si>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</si>
  <si>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</si>
  <si>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</si>
  <si>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</si>
  <si>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</si>
  <si>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</si>
  <si>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</si>
  <si>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</si>
  <si>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</si>
  <si>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</si>
  <si>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</si>
  <si>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</si>
  <si>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</si>
  <si>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</si>
  <si>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</si>
  <si>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</si>
  <si>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</si>
  <si>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</si>
  <si>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</si>
  <si>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</si>
  <si>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</si>
  <si>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</si>
  <si>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</si>
  <si>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</si>
  <si>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</si>
  <si>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</si>
  <si>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</si>
  <si>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</si>
  <si>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</si>
  <si>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</si>
  <si>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</si>
  <si>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</si>
  <si>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</si>
  <si>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</si>
  <si>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</si>
  <si>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</si>
  <si>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</si>
  <si>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</si>
  <si>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</si>
  <si>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</si>
  <si>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</si>
  <si>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</si>
  <si>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</si>
  <si>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</si>
  <si>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</si>
  <si>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</si>
  <si>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</si>
  <si>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</si>
  <si>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</si>
  <si>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</si>
  <si>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</si>
  <si>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</si>
  <si>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</si>
  <si>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</si>
  <si>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</si>
  <si>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</si>
  <si>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</si>
  <si>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</si>
  <si>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</si>
  <si>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</si>
  <si>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</si>
  <si>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</si>
  <si>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</si>
  <si>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</si>
  <si>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</si>
  <si>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</si>
  <si>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</si>
  <si>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</si>
  <si>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</si>
  <si>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</si>
  <si>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</si>
  <si>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</si>
  <si>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</si>
  <si>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</si>
  <si>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</si>
  <si>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</si>
  <si>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</si>
  <si>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</si>
  <si>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</si>
  <si>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</si>
  <si>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</si>
  <si>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</si>
  <si>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</si>
  <si>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</si>
  <si>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</si>
  <si>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</si>
  <si>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</si>
  <si>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</si>
  <si>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</si>
  <si>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</si>
  <si>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</si>
  <si>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</si>
  <si>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</si>
  <si>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</si>
  <si>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</si>
  <si>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</si>
  <si>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</si>
  <si>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</si>
  <si>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</si>
  <si>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</si>
  <si>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</si>
  <si>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</si>
  <si>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</si>
  <si>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</si>
  <si>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</si>
  <si>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</si>
  <si>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</si>
  <si>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</si>
  <si>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</si>
  <si>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</si>
  <si>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</si>
  <si>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</si>
  <si>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</si>
  <si>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</si>
  <si>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</si>
  <si>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</si>
  <si>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</si>
  <si>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</si>
  <si>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</si>
  <si>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</si>
  <si>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</si>
  <si>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</si>
  <si>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</si>
  <si>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</si>
  <si>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</si>
  <si>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</si>
  <si>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</si>
  <si>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</si>
  <si>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</si>
  <si>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</si>
  <si>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</si>
  <si>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</si>
  <si>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</si>
  <si>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</si>
  <si>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</si>
  <si>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</si>
  <si>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</si>
  <si>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</si>
  <si>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</si>
  <si>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</si>
  <si>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</si>
  <si>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</si>
  <si>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</si>
  <si>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</si>
  <si>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</si>
  <si>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</si>
  <si>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</si>
  <si>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</si>
  <si>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</si>
  <si>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</si>
  <si>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</si>
  <si>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</si>
  <si>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</si>
  <si>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</si>
  <si>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</si>
  <si>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</si>
  <si>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</si>
  <si>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</si>
  <si>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</si>
  <si>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</si>
  <si>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</si>
  <si>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</si>
  <si>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</si>
  <si>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</si>
  <si>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</si>
  <si>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</si>
  <si>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</si>
  <si>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</si>
  <si>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</si>
  <si>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</si>
  <si>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</si>
  <si>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</si>
  <si>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</si>
  <si>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</si>
  <si>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</si>
  <si>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</si>
  <si>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</si>
  <si>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</si>
  <si>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</si>
  <si>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</si>
  <si>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</si>
  <si>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</si>
  <si>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</si>
  <si>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</si>
  <si>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</si>
  <si>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</si>
  <si>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</si>
  <si>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</si>
  <si>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</si>
  <si>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</si>
  <si>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</si>
  <si>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</si>
  <si>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</si>
  <si>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</si>
  <si>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</si>
  <si>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</si>
  <si>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</si>
  <si>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</si>
  <si>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</si>
  <si>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</si>
  <si>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</si>
  <si>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</si>
  <si>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</si>
  <si>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</si>
  <si>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</si>
  <si>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</si>
  <si>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</si>
  <si>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</si>
  <si>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</si>
  <si>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</si>
  <si>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</si>
  <si>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</si>
  <si>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</si>
  <si>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</si>
  <si>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</si>
  <si>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</si>
  <si>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</si>
  <si>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</si>
  <si>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</si>
  <si>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</si>
  <si>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</si>
  <si>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</si>
  <si>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</si>
  <si>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</si>
  <si>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</si>
  <si>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</si>
  <si>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</si>
  <si>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</si>
  <si>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</si>
  <si>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</si>
  <si>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</si>
  <si>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</si>
  <si>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</si>
  <si>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</si>
  <si>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</si>
  <si>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</si>
  <si>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</si>
  <si>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</si>
  <si>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</si>
  <si>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</si>
  <si>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</si>
  <si>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</si>
  <si>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</si>
  <si>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</si>
  <si>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</si>
  <si>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</si>
  <si>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</si>
  <si>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</si>
  <si>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</si>
  <si>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</si>
  <si>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</si>
  <si>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</si>
  <si>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</si>
  <si>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</si>
  <si>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</si>
  <si>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</si>
  <si>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</si>
  <si>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</si>
  <si>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</si>
  <si>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</si>
  <si>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</si>
  <si>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</si>
  <si>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</si>
  <si>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</si>
  <si>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</si>
  <si>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</si>
  <si>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</si>
  <si>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</si>
  <si>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</si>
  <si>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</si>
  <si>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</si>
  <si>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</si>
  <si>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</si>
  <si>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</si>
  <si>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</si>
  <si>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</si>
  <si>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</si>
  <si>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</si>
  <si>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</si>
  <si>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</si>
  <si>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</si>
  <si>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</si>
  <si>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</si>
  <si>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</si>
  <si>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</si>
  <si>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</si>
  <si>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</si>
  <si>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</si>
  <si>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</si>
  <si>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</si>
  <si>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</si>
  <si>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</si>
  <si>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</si>
  <si>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</si>
  <si>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</si>
  <si>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</si>
  <si>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</si>
  <si>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</si>
  <si>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</si>
  <si>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</si>
  <si>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</si>
  <si>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</si>
  <si>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</si>
  <si>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</si>
  <si>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</si>
  <si>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</si>
  <si>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</si>
  <si>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</si>
  <si>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</si>
  <si>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</si>
  <si>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</si>
  <si>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</si>
  <si>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</si>
  <si>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</si>
  <si>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</si>
  <si>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</si>
  <si>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</si>
  <si>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</si>
  <si>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</si>
  <si>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</si>
  <si>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</si>
  <si>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</si>
  <si>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</si>
  <si>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</si>
  <si>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</si>
  <si>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</si>
  <si>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</si>
  <si>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</si>
  <si>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</si>
  <si>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</si>
  <si>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</si>
  <si>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</si>
  <si>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</si>
  <si>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</si>
  <si>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</si>
  <si>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</si>
  <si>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</si>
  <si>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</si>
  <si>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</si>
  <si>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</si>
  <si>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</si>
  <si>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</si>
  <si>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</si>
  <si>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</si>
  <si>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</si>
  <si>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</si>
  <si>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</si>
  <si>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</si>
  <si>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</si>
  <si>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</si>
  <si>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</si>
  <si>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</si>
  <si>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</si>
  <si>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</si>
  <si>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</si>
  <si>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</si>
  <si>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</si>
  <si>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</si>
  <si>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</si>
  <si>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</si>
  <si>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</si>
  <si>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</si>
  <si>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</si>
  <si>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</si>
  <si>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</si>
  <si>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</si>
  <si>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</si>
  <si>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</si>
  <si>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</si>
  <si>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</si>
  <si>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</si>
  <si>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</si>
  <si>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</si>
  <si>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</si>
  <si>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</si>
  <si>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</si>
  <si>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</si>
  <si>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</si>
  <si>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</si>
  <si>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</si>
  <si>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</si>
  <si>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</si>
  <si>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</si>
  <si>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</si>
  <si>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</si>
  <si>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</si>
  <si>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</si>
  <si>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</si>
  <si>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</si>
  <si>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</si>
  <si>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</si>
  <si>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</si>
  <si>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</si>
  <si>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</si>
  <si>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</si>
  <si>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</si>
  <si>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</si>
  <si>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</si>
  <si>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</si>
  <si>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</si>
  <si>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</si>
  <si>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</si>
  <si>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</si>
  <si>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</si>
  <si>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</si>
  <si>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</si>
  <si>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</si>
  <si>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</si>
  <si>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</si>
  <si>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</si>
  <si>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</si>
  <si>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</si>
  <si>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</si>
  <si>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</si>
  <si>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</si>
  <si>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</si>
  <si>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</si>
  <si>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</si>
  <si>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</si>
  <si>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</si>
  <si>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</si>
  <si>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</si>
  <si>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</si>
  <si>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</si>
  <si>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</si>
  <si>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</si>
  <si>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</si>
  <si>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</si>
  <si>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</si>
  <si>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</si>
  <si>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</si>
  <si>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</si>
  <si>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</si>
  <si>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</si>
  <si>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</si>
  <si>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</si>
  <si>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</si>
  <si>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</si>
  <si>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</si>
  <si>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</si>
  <si>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</si>
  <si>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</si>
  <si>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</si>
  <si>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</si>
  <si>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</si>
  <si>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</si>
  <si>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</si>
  <si>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</si>
  <si>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</si>
  <si>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</si>
  <si>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</si>
  <si>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</si>
  <si>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</si>
  <si>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</si>
  <si>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</si>
  <si>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</si>
  <si>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</si>
  <si>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</si>
  <si>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</si>
  <si>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</si>
  <si>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</si>
  <si>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</si>
  <si>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</si>
  <si>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</si>
  <si>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</si>
  <si>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</si>
  <si>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</si>
  <si>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</si>
  <si>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</si>
  <si>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</si>
  <si>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</si>
  <si>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</si>
  <si>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</si>
  <si>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</si>
  <si>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</si>
  <si>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</si>
  <si>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</si>
  <si>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</si>
  <si>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</si>
  <si>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</si>
  <si>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</si>
  <si>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</si>
  <si>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</si>
  <si>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</si>
  <si>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</si>
  <si>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</si>
  <si>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</si>
  <si>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</si>
  <si>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</si>
  <si>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</si>
  <si>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</si>
  <si>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</si>
  <si>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</si>
  <si>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</si>
  <si>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</si>
  <si>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</si>
  <si>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</si>
  <si>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</si>
  <si>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</si>
  <si>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</si>
  <si>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</si>
  <si>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</si>
  <si>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</si>
  <si>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</si>
  <si>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</si>
  <si>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</si>
  <si>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</si>
  <si>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</si>
  <si>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</si>
  <si>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</si>
  <si>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</si>
  <si>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</si>
  <si>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</si>
  <si>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</si>
  <si>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</si>
  <si>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</si>
  <si>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</si>
  <si>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</si>
  <si>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</si>
  <si>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</si>
  <si>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</si>
  <si>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</si>
  <si>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</si>
  <si>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</si>
  <si>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</si>
  <si>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</si>
  <si>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</si>
  <si>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</si>
  <si>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</si>
  <si>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</si>
  <si>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</si>
  <si>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</si>
  <si>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</si>
  <si>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</si>
  <si>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</si>
  <si>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</si>
  <si>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</si>
  <si>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</si>
  <si>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</si>
  <si>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</si>
  <si>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</si>
  <si>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</si>
  <si>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</si>
  <si>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</si>
  <si>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</si>
  <si>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</si>
  <si>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</si>
  <si>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</si>
  <si>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</si>
  <si>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</si>
  <si>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</si>
  <si>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</si>
  <si>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</si>
  <si>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</si>
  <si>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</si>
  <si>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</si>
  <si>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</si>
  <si>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</si>
  <si>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</si>
  <si>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</si>
  <si>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</si>
  <si>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</si>
  <si>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</si>
  <si>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</si>
  <si>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</si>
  <si>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</si>
  <si>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</si>
  <si>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</si>
  <si>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</si>
  <si>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</si>
  <si>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</si>
  <si>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</si>
  <si>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</si>
  <si>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</si>
  <si>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</si>
  <si>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</si>
  <si>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</si>
  <si>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</si>
  <si>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</si>
  <si>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</si>
  <si>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</si>
  <si>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</si>
  <si>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</si>
  <si>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</si>
  <si>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</si>
  <si>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</si>
  <si>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</si>
  <si>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</si>
  <si>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</si>
  <si>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</si>
  <si>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</si>
  <si>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</si>
  <si>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</si>
  <si>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</si>
  <si>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</si>
  <si>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</si>
  <si>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</si>
  <si>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</si>
  <si>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</si>
  <si>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</si>
  <si>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</si>
  <si>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</si>
  <si>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</si>
  <si>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</si>
  <si>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</si>
  <si>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</si>
  <si>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</si>
  <si>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</si>
  <si>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</si>
  <si>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</si>
  <si>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</si>
  <si>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</si>
  <si>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</si>
  <si>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</si>
  <si>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</si>
  <si>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</si>
  <si>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</si>
  <si>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</si>
  <si>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</si>
  <si>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</si>
  <si>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</si>
  <si>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</si>
  <si>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</si>
  <si>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</si>
  <si>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</si>
  <si>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</si>
  <si>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</si>
  <si>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</si>
  <si>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</si>
  <si>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</si>
  <si>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</si>
  <si>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</si>
  <si>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</si>
  <si>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</si>
  <si>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</si>
  <si>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</si>
  <si>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</si>
  <si>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</si>
  <si>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</si>
  <si>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</si>
  <si>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</si>
  <si>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</si>
  <si>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</si>
  <si>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</si>
  <si>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</si>
  <si>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</si>
  <si>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</si>
  <si>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</si>
  <si>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</si>
  <si>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</si>
  <si>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</si>
  <si>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</si>
  <si>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</si>
  <si>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</si>
  <si>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</si>
  <si>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</si>
  <si>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</si>
  <si>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</si>
  <si>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</si>
  <si>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</si>
  <si>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</si>
  <si>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</si>
  <si>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</si>
  <si>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</si>
  <si>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</si>
  <si>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</si>
  <si>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</si>
  <si>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</si>
  <si>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</si>
  <si>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</si>
  <si>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</si>
  <si>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</si>
  <si>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</si>
  <si>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</si>
  <si>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</si>
  <si>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</si>
  <si>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</si>
  <si>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</si>
  <si>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</si>
  <si>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</si>
  <si>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</si>
  <si>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</si>
  <si>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</si>
  <si>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</si>
  <si>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</si>
  <si>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</si>
  <si>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</si>
  <si>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</si>
  <si>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</si>
  <si>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</si>
  <si>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</si>
  <si>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</si>
  <si>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</si>
  <si>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</si>
  <si>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</si>
  <si>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</si>
  <si>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</si>
  <si>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</si>
  <si>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</si>
  <si>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</si>
  <si>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</si>
  <si>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</si>
  <si>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</si>
  <si>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</si>
  <si>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</si>
  <si>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</si>
  <si>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</si>
  <si>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</si>
  <si>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</si>
  <si>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</si>
  <si>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</si>
  <si>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</si>
  <si>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</si>
  <si>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</si>
  <si>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</si>
  <si>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</si>
  <si>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</si>
  <si>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</si>
  <si>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</si>
  <si>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</si>
  <si>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</si>
  <si>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</si>
  <si>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</si>
  <si>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</si>
  <si>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</si>
  <si>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</si>
  <si>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</si>
  <si>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</si>
  <si>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</si>
  <si>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</si>
  <si>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</si>
  <si>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</si>
  <si>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</si>
  <si>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</si>
  <si>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</si>
  <si>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</si>
  <si>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</si>
  <si>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</si>
  <si>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</si>
  <si>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</si>
  <si>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</si>
  <si>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</si>
  <si>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</si>
  <si>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</si>
  <si>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</si>
  <si>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</si>
  <si>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</si>
  <si>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</si>
  <si>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</si>
  <si>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</si>
  <si>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</si>
  <si>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</si>
  <si>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</si>
  <si>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</si>
  <si>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</si>
  <si>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</si>
  <si>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</si>
  <si>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</si>
  <si>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</si>
  <si>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</si>
  <si>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</si>
  <si>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</si>
  <si>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</si>
  <si>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</si>
  <si>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</si>
  <si>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</si>
  <si>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</si>
  <si>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</si>
  <si>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</si>
  <si>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</si>
  <si>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</si>
  <si>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</si>
  <si>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</si>
  <si>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</si>
  <si>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</si>
  <si>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</si>
  <si>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</si>
  <si>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</si>
  <si>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</si>
  <si>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</si>
  <si>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</si>
  <si>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</si>
  <si>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</si>
  <si>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</si>
  <si>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</si>
  <si>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</si>
  <si>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</si>
  <si>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</si>
  <si>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</si>
  <si>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</si>
  <si>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</si>
  <si>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</si>
  <si>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</si>
  <si>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</si>
  <si>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</si>
  <si>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</si>
  <si>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</si>
  <si>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</si>
  <si>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</si>
  <si>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</si>
  <si>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</si>
  <si>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</si>
  <si>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</si>
  <si>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</si>
  <si>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</si>
  <si>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</si>
  <si>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</si>
  <si>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</si>
  <si>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</si>
  <si>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</si>
  <si>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</si>
  <si>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</si>
  <si>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</si>
  <si>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</si>
  <si>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</si>
  <si>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</si>
  <si>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</si>
  <si>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</si>
  <si>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</si>
  <si>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</si>
  <si>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</si>
  <si>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</si>
  <si>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</si>
  <si>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</si>
  <si>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</si>
  <si>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</si>
  <si>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</si>
  <si>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</si>
  <si>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</si>
  <si>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</si>
  <si>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</si>
  <si>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</si>
  <si>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</si>
  <si>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</si>
  <si>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</si>
  <si>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</si>
  <si>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</si>
  <si>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</si>
  <si>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</si>
  <si>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</si>
  <si>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</si>
  <si>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</si>
  <si>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</si>
  <si>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</si>
  <si>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</si>
  <si>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</si>
  <si>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</si>
  <si>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</si>
  <si>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</si>
  <si>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</si>
  <si>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</si>
  <si>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</si>
  <si>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</si>
  <si>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</si>
  <si>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</si>
  <si>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</si>
  <si>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</si>
  <si>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</si>
  <si>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</si>
  <si>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</si>
  <si>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</si>
  <si>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</si>
  <si>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</si>
  <si>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</si>
  <si>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</si>
  <si>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</si>
  <si>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</si>
  <si>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</si>
  <si>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</si>
  <si>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</si>
  <si>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</si>
  <si>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</si>
  <si>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</si>
  <si>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</si>
  <si>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</si>
  <si>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</si>
  <si>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</si>
  <si>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</si>
  <si>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</si>
  <si>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</si>
  <si>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</si>
  <si>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</si>
  <si>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</si>
  <si>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</si>
  <si>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</si>
  <si>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</si>
  <si>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</si>
  <si>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</si>
  <si>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</si>
  <si>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</si>
  <si>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</si>
  <si>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</si>
  <si>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</si>
  <si>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</si>
  <si>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</si>
  <si>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</si>
  <si>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</si>
  <si>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</si>
  <si>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</si>
  <si>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</si>
  <si>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</si>
  <si>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</si>
  <si>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</si>
  <si>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</si>
  <si>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</si>
  <si>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</si>
  <si>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</si>
  <si>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</si>
  <si>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</si>
  <si>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</si>
  <si>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</si>
  <si>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</si>
  <si>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</si>
  <si>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</si>
  <si>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</si>
  <si>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</si>
  <si>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</si>
  <si>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</si>
  <si>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</si>
  <si>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</si>
  <si>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</si>
  <si>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</si>
  <si>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</si>
  <si>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</si>
  <si>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</si>
  <si>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</si>
  <si>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</si>
  <si>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</si>
  <si>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</si>
  <si>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</si>
  <si>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</si>
  <si>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</si>
  <si>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</si>
  <si>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</si>
  <si>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</si>
  <si>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</si>
  <si>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</si>
  <si>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</si>
  <si>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</si>
  <si>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</si>
  <si>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</si>
  <si>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</si>
  <si>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</si>
  <si>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</si>
  <si>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</si>
  <si>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</si>
  <si>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</si>
  <si>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</si>
  <si>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</si>
  <si>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</si>
  <si>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</si>
  <si>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</si>
  <si>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</si>
  <si>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</si>
  <si>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</si>
  <si>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</si>
  <si>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</si>
  <si>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</si>
  <si>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</si>
  <si>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</si>
  <si>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</si>
  <si>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</si>
  <si>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</si>
  <si>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</si>
  <si>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</si>
  <si>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</si>
  <si>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</si>
  <si>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</si>
  <si>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</si>
  <si>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</si>
  <si>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</si>
  <si>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</si>
  <si>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</si>
  <si>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</si>
  <si>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</si>
  <si>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</si>
  <si>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</si>
  <si>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</si>
  <si>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</si>
  <si>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</si>
  <si>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</si>
  <si>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</si>
  <si>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</si>
  <si>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</si>
  <si>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</si>
  <si>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</si>
  <si>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</si>
  <si>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</si>
  <si>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</si>
  <si>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</si>
  <si>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</si>
  <si>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</si>
  <si>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</si>
  <si>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</si>
  <si>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</si>
  <si>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</si>
  <si>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</si>
  <si>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</si>
  <si>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</si>
  <si>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</si>
  <si>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</si>
  <si>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</si>
  <si>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</si>
  <si>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</si>
  <si>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</si>
  <si>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</si>
  <si>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</si>
  <si>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</si>
  <si>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</si>
  <si>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</si>
  <si>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</si>
  <si>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</si>
  <si>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</si>
  <si>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</si>
  <si>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</si>
  <si>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</si>
  <si>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</si>
  <si>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</si>
  <si>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</si>
  <si>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</si>
  <si>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</si>
  <si>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</si>
  <si>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</si>
  <si>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</si>
  <si>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</si>
  <si>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</si>
  <si>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</si>
  <si>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</si>
  <si>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</si>
  <si>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</si>
  <si>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</si>
  <si>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</si>
  <si>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</si>
  <si>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</si>
  <si>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</si>
  <si>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</si>
  <si>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</si>
  <si>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</si>
  <si>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</si>
  <si>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</si>
  <si>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</si>
  <si>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</si>
  <si>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</si>
  <si>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</si>
  <si>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</si>
  <si>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</si>
  <si>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</si>
  <si>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</si>
  <si>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</si>
  <si>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</si>
  <si>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</si>
  <si>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</si>
  <si>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</si>
  <si>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</si>
  <si>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</si>
  <si>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</si>
  <si>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</si>
  <si>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</si>
  <si>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</si>
  <si>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</si>
  <si>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</si>
  <si>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</si>
  <si>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</si>
  <si>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</si>
  <si>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</si>
  <si>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</si>
  <si>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</si>
  <si>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</si>
  <si>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</si>
  <si>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</si>
  <si>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</si>
  <si>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</si>
  <si>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</si>
  <si>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</si>
  <si>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</si>
  <si>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</si>
  <si>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</si>
  <si>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</si>
  <si>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</si>
  <si>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</si>
  <si>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</si>
  <si>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</si>
  <si>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</si>
  <si>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</si>
  <si>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</si>
  <si>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</si>
  <si>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</si>
  <si>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</si>
  <si>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</si>
  <si>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</si>
  <si>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</si>
  <si>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</si>
  <si>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</si>
  <si>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</si>
  <si>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</si>
  <si>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</si>
  <si>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</si>
  <si>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</si>
  <si>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</si>
  <si>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</si>
  <si>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</si>
  <si>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</si>
  <si>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</si>
  <si>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</si>
  <si>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</si>
  <si>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</si>
  <si>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</si>
  <si>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</si>
  <si>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</si>
  <si>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</si>
  <si>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</si>
  <si>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</si>
  <si>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</si>
  <si>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</si>
  <si>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</si>
  <si>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</si>
  <si>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</si>
  <si>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</si>
  <si>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</si>
  <si>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</si>
  <si>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</si>
  <si>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</si>
  <si>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</si>
  <si>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</si>
  <si>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</si>
  <si>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</si>
  <si>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</si>
  <si>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</si>
  <si>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</si>
  <si>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</si>
  <si>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</si>
  <si>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</si>
  <si>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</si>
  <si>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</si>
  <si>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</si>
  <si>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</si>
  <si>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</si>
  <si>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</si>
  <si>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</si>
  <si>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</si>
  <si>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</si>
  <si>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</si>
  <si>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</si>
  <si>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</si>
  <si>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</si>
  <si>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</si>
  <si>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</si>
  <si>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</si>
  <si>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</si>
  <si>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</si>
  <si>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</si>
  <si>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</si>
  <si>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</si>
  <si>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</si>
  <si>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</si>
  <si>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</si>
  <si>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</si>
  <si>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</si>
  <si>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</si>
  <si>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</si>
  <si>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</si>
  <si>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</si>
  <si>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</si>
  <si>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</si>
  <si>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</si>
  <si>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</si>
  <si>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</si>
  <si>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</si>
  <si>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</si>
  <si>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</si>
  <si>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</si>
  <si>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</si>
  <si>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</si>
  <si>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</si>
  <si>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</si>
  <si>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</si>
  <si>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</si>
  <si>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</si>
  <si>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</si>
  <si>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</si>
  <si>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</si>
  <si>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</si>
  <si>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</si>
  <si>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</si>
  <si>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</si>
  <si>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</si>
  <si>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</si>
  <si>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</si>
  <si>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</si>
  <si>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</si>
  <si>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</si>
  <si>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</si>
  <si>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</si>
  <si>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</si>
  <si>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</si>
  <si>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</si>
  <si>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</si>
  <si>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</si>
  <si>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</si>
  <si>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</si>
  <si>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</si>
  <si>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</si>
  <si>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</si>
  <si>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</si>
  <si>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</si>
  <si>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</si>
  <si>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</si>
  <si>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</si>
  <si>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</si>
  <si>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</si>
  <si>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</si>
  <si>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</si>
  <si>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</si>
  <si>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</si>
  <si>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</si>
  <si>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</si>
  <si>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</si>
  <si>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</si>
  <si>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</si>
  <si>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</si>
  <si>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</si>
  <si>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</si>
  <si>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</si>
  <si>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</si>
  <si>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</si>
  <si>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</si>
  <si>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</si>
  <si>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</si>
  <si>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</si>
  <si>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</si>
  <si>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</si>
  <si>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</si>
  <si>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</si>
  <si>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</si>
  <si>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</si>
  <si>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</si>
  <si>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</si>
  <si>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</si>
  <si>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</si>
  <si>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</si>
  <si>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</si>
  <si>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</si>
  <si>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</si>
  <si>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</si>
  <si>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</si>
  <si>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</si>
  <si>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</si>
  <si>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</si>
  <si>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</si>
  <si>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</si>
  <si>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</si>
  <si>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</si>
  <si>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</si>
  <si>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</si>
  <si>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</si>
  <si>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</si>
  <si>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</si>
  <si>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</si>
  <si>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</si>
  <si>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</si>
  <si>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</si>
  <si>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</si>
  <si>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</si>
  <si>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</si>
  <si>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</si>
  <si>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</si>
  <si>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</si>
  <si>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</si>
  <si>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</si>
  <si>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</si>
  <si>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</si>
  <si>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</si>
  <si>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</si>
  <si>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</si>
  <si>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</si>
  <si>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</si>
  <si>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</si>
  <si>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</si>
  <si>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</si>
  <si>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</si>
  <si>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</si>
  <si>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</si>
  <si>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</si>
  <si>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</si>
  <si>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</si>
  <si>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</si>
  <si>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</si>
  <si>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</si>
  <si>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</si>
  <si>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</si>
  <si>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</si>
  <si>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</si>
  <si>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</si>
  <si>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</si>
  <si>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</si>
  <si>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</si>
  <si>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</si>
  <si>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</si>
  <si>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</si>
  <si>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</si>
  <si>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</si>
  <si>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</si>
  <si>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</si>
  <si>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</si>
  <si>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</si>
  <si>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</si>
  <si>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</si>
  <si>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</si>
  <si>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</si>
  <si>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</si>
  <si>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</si>
  <si>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</si>
  <si>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</si>
  <si>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</si>
  <si>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</si>
  <si>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</si>
  <si>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</si>
  <si>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</si>
  <si>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</si>
  <si>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</si>
  <si>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</si>
  <si>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</si>
  <si>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</si>
  <si>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</si>
  <si>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</si>
  <si>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</si>
  <si>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</si>
  <si>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</si>
  <si>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</si>
  <si>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</si>
  <si>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</si>
  <si>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</si>
  <si>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</si>
  <si>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</si>
  <si>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</si>
  <si>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</si>
  <si>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</si>
  <si>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</si>
  <si>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</si>
  <si>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</si>
  <si>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</si>
  <si>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</si>
  <si>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</si>
  <si>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</si>
  <si>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</si>
  <si>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</si>
  <si>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</si>
  <si>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</si>
  <si>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</si>
  <si>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</si>
  <si>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</si>
  <si>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</si>
  <si>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</si>
  <si>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</si>
  <si>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</si>
  <si>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</si>
  <si>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</si>
  <si>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</si>
  <si>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</si>
  <si>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</si>
  <si>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</si>
  <si>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</si>
  <si>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</si>
  <si>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</si>
  <si>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</si>
  <si>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</si>
  <si>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</si>
  <si>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</si>
  <si>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</si>
  <si>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</si>
  <si>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</si>
  <si>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</si>
  <si>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</si>
  <si>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</si>
  <si>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</si>
  <si>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</si>
  <si>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</si>
  <si>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</si>
  <si>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</si>
  <si>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</si>
  <si>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</si>
  <si>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</si>
  <si>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</si>
  <si>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</si>
  <si>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</si>
  <si>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</si>
  <si>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</si>
  <si>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</si>
  <si>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</si>
  <si>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</si>
  <si>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</si>
  <si>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</si>
  <si>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</si>
  <si>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</si>
  <si>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</si>
  <si>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</si>
  <si>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</si>
  <si>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</si>
  <si>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</si>
  <si>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</si>
  <si>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</si>
  <si>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</si>
  <si>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</si>
  <si>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</si>
  <si>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</si>
  <si>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</si>
  <si>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</si>
  <si>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</si>
  <si>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</si>
  <si>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</si>
  <si>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</si>
  <si>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</si>
  <si>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</si>
  <si>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</si>
  <si>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</si>
  <si>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</si>
  <si>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</si>
  <si>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</si>
  <si>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</si>
  <si>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</si>
  <si>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</si>
  <si>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</si>
  <si>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</si>
  <si>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</si>
  <si>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</si>
  <si>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</si>
  <si>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</si>
  <si>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</si>
  <si>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</si>
  <si>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</si>
  <si>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</si>
  <si>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</si>
  <si>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</si>
  <si>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</si>
  <si>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</si>
  <si>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</si>
  <si>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</si>
  <si>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</si>
  <si>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</si>
  <si>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</si>
  <si>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</si>
  <si>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</si>
  <si>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</si>
  <si>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</si>
  <si>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</si>
  <si>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</si>
  <si>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</si>
  <si>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</si>
  <si>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</si>
  <si>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</si>
  <si>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</si>
  <si>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</si>
  <si>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</si>
  <si>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</si>
  <si>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</si>
  <si>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</si>
  <si>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</si>
  <si>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</si>
  <si>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</si>
  <si>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</si>
  <si>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</si>
  <si>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</si>
  <si>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</si>
  <si>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</si>
  <si>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</si>
  <si>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</si>
  <si>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</si>
  <si>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</si>
  <si>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</si>
  <si>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</si>
  <si>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</si>
  <si>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</si>
  <si>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</si>
  <si>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</si>
  <si>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</si>
  <si>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</si>
  <si>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</si>
  <si>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</si>
  <si>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</si>
  <si>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</si>
  <si>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</si>
  <si>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</si>
  <si>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</si>
  <si>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</si>
  <si>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</si>
  <si>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</si>
  <si>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</si>
  <si>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</si>
  <si>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</si>
  <si>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</si>
  <si>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</si>
  <si>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</si>
  <si>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</si>
  <si>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</si>
  <si>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</si>
  <si>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</si>
  <si>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</si>
  <si>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</si>
  <si>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</si>
  <si>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</si>
  <si>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</si>
  <si>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</si>
  <si>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</si>
  <si>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</si>
  <si>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</si>
  <si>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</si>
  <si>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</si>
  <si>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</si>
  <si>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</si>
  <si>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</si>
  <si>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</si>
  <si>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</si>
  <si>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</si>
  <si>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</si>
  <si>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</si>
  <si>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</si>
  <si>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</si>
  <si>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</si>
  <si>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</si>
  <si>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</si>
  <si>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</si>
  <si>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</si>
  <si>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</si>
  <si>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</si>
  <si>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</si>
  <si>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</si>
  <si>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</si>
  <si>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</si>
  <si>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</si>
  <si>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</si>
  <si>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</si>
  <si>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</si>
  <si>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</si>
  <si>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</si>
  <si>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</si>
  <si>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</si>
  <si>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</si>
  <si>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</si>
  <si>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</si>
  <si>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</si>
  <si>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</si>
  <si>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</si>
  <si>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</si>
  <si>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</si>
  <si>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</si>
  <si>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</si>
  <si>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</si>
  <si>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</si>
  <si>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</si>
  <si>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</si>
  <si>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</si>
  <si>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</si>
  <si>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</si>
  <si>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</si>
  <si>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</si>
  <si>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</si>
  <si>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</si>
  <si>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</si>
  <si>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</si>
  <si>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</si>
  <si>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</si>
  <si>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</si>
  <si>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</si>
  <si>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</si>
  <si>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</si>
  <si>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</si>
  <si>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</si>
  <si>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</si>
  <si>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</si>
  <si>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</si>
  <si>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</si>
  <si>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</si>
  <si>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</si>
  <si>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</si>
  <si>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</si>
  <si>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</si>
  <si>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</si>
  <si>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</si>
  <si>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</si>
  <si>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</si>
  <si>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</si>
  <si>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</si>
  <si>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</si>
  <si>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</si>
  <si>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</si>
  <si>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</si>
  <si>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</si>
  <si>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</si>
  <si>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</si>
  <si>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</si>
  <si>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</si>
  <si>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</si>
  <si>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</si>
  <si>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</si>
  <si>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</si>
  <si>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</si>
  <si>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</si>
  <si>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</si>
  <si>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</si>
  <si>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</si>
  <si>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</si>
  <si>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</si>
  <si>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</si>
  <si>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</si>
  <si>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</si>
  <si>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</si>
  <si>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</si>
  <si>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</si>
  <si>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</si>
  <si>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</si>
  <si>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</si>
  <si>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</si>
  <si>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</si>
  <si>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</si>
  <si>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</si>
  <si>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</si>
  <si>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</si>
  <si>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</si>
  <si>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</si>
  <si>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</si>
  <si>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</si>
  <si>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</si>
  <si>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</si>
  <si>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</si>
  <si>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</si>
  <si>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</si>
  <si>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</si>
  <si>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</si>
  <si>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</si>
  <si>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</si>
  <si>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</si>
  <si>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</si>
  <si>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</si>
  <si>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</si>
  <si>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</si>
  <si>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</si>
  <si>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</si>
  <si>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</si>
  <si>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</si>
  <si>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</si>
  <si>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</si>
  <si>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</si>
  <si>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</si>
  <si>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</si>
  <si>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</si>
  <si>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</si>
  <si>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</si>
  <si>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</si>
  <si>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</si>
  <si>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</si>
  <si>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</si>
  <si>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</si>
  <si>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</si>
  <si>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</si>
  <si>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</si>
  <si>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</si>
  <si>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</si>
  <si>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</si>
  <si>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</si>
  <si>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</si>
  <si>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</si>
  <si>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</si>
  <si>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</si>
  <si>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</si>
  <si>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</si>
  <si>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</si>
  <si>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</si>
  <si>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</si>
  <si>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</si>
  <si>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</si>
  <si>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</si>
  <si>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</si>
  <si>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</si>
  <si>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</si>
  <si>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</si>
  <si>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</si>
  <si>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</si>
  <si>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</si>
  <si>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</si>
  <si>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</si>
  <si>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</si>
  <si>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</si>
  <si>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</si>
  <si>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</si>
  <si>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</si>
  <si>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</si>
  <si>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</si>
  <si>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</si>
  <si>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</si>
  <si>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</si>
  <si>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</si>
  <si>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</si>
  <si>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</si>
  <si>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</si>
  <si>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</si>
  <si>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</si>
  <si>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</si>
  <si>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</si>
  <si>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</si>
  <si>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</si>
  <si>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</si>
  <si>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</si>
  <si>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</si>
  <si>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</si>
  <si>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</si>
  <si>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</si>
  <si>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</si>
  <si>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</si>
  <si>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</si>
  <si>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</si>
  <si>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</si>
  <si>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</si>
  <si>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</si>
  <si>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</si>
  <si>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</si>
  <si>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</si>
  <si>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</si>
  <si>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</si>
  <si>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</si>
  <si>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</si>
  <si>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</si>
  <si>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</si>
  <si>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</si>
  <si>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</si>
  <si>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</si>
  <si>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</si>
  <si>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</si>
  <si>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</si>
  <si>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</si>
  <si>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</si>
  <si>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</si>
  <si>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</si>
  <si>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</si>
  <si>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</si>
  <si>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</si>
  <si>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</si>
  <si>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</si>
  <si>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</si>
  <si>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</si>
  <si>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</si>
  <si>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</si>
  <si>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</si>
  <si>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</si>
  <si>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</si>
  <si>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</si>
  <si>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</si>
  <si>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</si>
  <si>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</si>
  <si>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</si>
  <si>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</si>
  <si>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</si>
  <si>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</si>
  <si>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</si>
  <si>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</si>
  <si>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</si>
  <si>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</si>
  <si>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</si>
  <si>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</si>
  <si>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</si>
  <si>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</si>
  <si>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</si>
  <si>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</si>
  <si>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</si>
  <si>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</si>
  <si>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</si>
  <si>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</si>
  <si>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</si>
  <si>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</si>
  <si>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</si>
  <si>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</si>
  <si>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</si>
  <si>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</si>
  <si>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</si>
  <si>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</si>
  <si>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</si>
  <si>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</si>
  <si>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</si>
  <si>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</si>
  <si>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</si>
  <si>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</si>
  <si>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</si>
  <si>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</si>
  <si>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</si>
  <si>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</si>
  <si>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</si>
  <si>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</si>
  <si>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</si>
  <si>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</si>
  <si>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</si>
  <si>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</si>
  <si>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</si>
  <si>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</si>
  <si>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</si>
  <si>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</si>
  <si>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</si>
  <si>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</si>
  <si>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</si>
  <si>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</si>
  <si>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</si>
  <si>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</si>
  <si>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</si>
  <si>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</si>
  <si>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</si>
  <si>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</si>
  <si>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</si>
  <si>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</si>
  <si>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</si>
  <si>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</si>
  <si>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</si>
  <si>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</si>
  <si>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</si>
  <si>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</si>
  <si>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</si>
  <si>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</si>
  <si>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</si>
  <si>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</si>
  <si>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</si>
  <si>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</si>
  <si>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</si>
  <si>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</si>
  <si>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</si>
  <si>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</si>
  <si>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</si>
  <si>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</si>
  <si>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</si>
  <si>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</si>
  <si>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</si>
  <si>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</si>
  <si>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</si>
  <si>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</si>
  <si>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</si>
  <si>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</si>
  <si>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</si>
  <si>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</si>
  <si>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</si>
  <si>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</si>
  <si>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</si>
  <si>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</si>
  <si>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</si>
  <si>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</si>
  <si>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</si>
  <si>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</si>
  <si>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</si>
  <si>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</si>
  <si>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</si>
  <si>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</si>
  <si>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</si>
  <si>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</si>
  <si>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</si>
  <si>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</si>
  <si>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</si>
  <si>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</si>
  <si>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</si>
  <si>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</si>
  <si>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</si>
  <si>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</si>
  <si>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</si>
  <si>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</si>
  <si>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</si>
  <si>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</si>
  <si>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</si>
  <si>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</si>
  <si>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</si>
  <si>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</si>
  <si>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</si>
  <si>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</si>
  <si>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</si>
  <si>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</si>
  <si>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</si>
  <si>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</si>
  <si>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</si>
  <si>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</si>
  <si>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</si>
  <si>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</si>
  <si>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</si>
  <si>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</si>
  <si>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</si>
  <si>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</si>
  <si>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</si>
  <si>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</si>
  <si>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</si>
  <si>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</si>
  <si>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</si>
  <si>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</si>
  <si>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</si>
  <si>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</si>
  <si>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</si>
  <si>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</si>
  <si>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</si>
  <si>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</si>
  <si>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</si>
  <si>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</si>
  <si>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</si>
  <si>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</si>
  <si>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</si>
  <si>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</si>
  <si>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</si>
  <si>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</si>
  <si>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</si>
  <si>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</si>
  <si>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</si>
  <si>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</si>
  <si>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</si>
  <si>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</si>
  <si>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</si>
  <si>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</si>
  <si>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</si>
  <si>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</si>
  <si>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</si>
  <si>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</si>
  <si>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</si>
  <si>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</si>
  <si>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</si>
  <si>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</si>
  <si>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</si>
  <si>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</si>
  <si>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</si>
  <si>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</si>
  <si>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</si>
  <si>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</si>
  <si>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</si>
  <si>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</si>
  <si>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</si>
  <si>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</si>
  <si>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</si>
  <si>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</si>
  <si>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</si>
  <si>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</si>
  <si>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</si>
  <si>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</si>
  <si>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</si>
  <si>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</si>
  <si>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</si>
  <si>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</si>
  <si>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</si>
  <si>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</si>
  <si>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</si>
  <si>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</si>
  <si>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</si>
  <si>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</si>
  <si>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</si>
  <si>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</si>
  <si>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</si>
  <si>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</si>
  <si>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</si>
  <si>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</si>
  <si>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</si>
  <si>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</si>
  <si>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</si>
  <si>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</si>
  <si>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</si>
  <si>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</si>
  <si>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</si>
  <si>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</si>
  <si>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</si>
  <si>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</si>
  <si>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</si>
  <si>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</si>
  <si>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</si>
  <si>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</si>
  <si>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</si>
  <si>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</si>
  <si>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</si>
  <si>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</si>
  <si>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</si>
  <si>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</si>
  <si>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</si>
  <si>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</si>
  <si>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</si>
  <si>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</si>
  <si>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</si>
  <si>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</si>
  <si>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</si>
  <si>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</si>
  <si>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</si>
  <si>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</si>
  <si>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</si>
  <si>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</si>
  <si>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</si>
  <si>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</si>
  <si>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</si>
  <si>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</si>
  <si>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</si>
  <si>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</si>
  <si>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</si>
  <si>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</si>
  <si>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</si>
  <si>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</si>
  <si>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</si>
  <si>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</si>
  <si>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</si>
  <si>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</si>
  <si>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</si>
  <si>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</si>
  <si>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</si>
  <si>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</si>
  <si>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</si>
  <si>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</si>
  <si>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</si>
  <si>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</si>
  <si>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</si>
  <si>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</si>
  <si>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</si>
  <si>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</si>
  <si>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</si>
  <si>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</si>
  <si>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</si>
  <si>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</si>
  <si>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</si>
  <si>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</si>
  <si>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</si>
  <si>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</si>
  <si>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</si>
  <si>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</si>
  <si>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</si>
  <si>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</si>
  <si>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</si>
  <si>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</si>
  <si>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</si>
  <si>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</si>
  <si>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</si>
  <si>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</si>
  <si>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</si>
  <si>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</si>
  <si>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</si>
  <si>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</si>
  <si>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</si>
  <si>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</si>
  <si>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</si>
  <si>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</si>
  <si>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</si>
  <si>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</si>
  <si>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</si>
  <si>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</si>
  <si>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</si>
  <si>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</si>
  <si>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</si>
  <si>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</si>
  <si>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</si>
  <si>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</si>
  <si>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</si>
  <si>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</si>
  <si>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</si>
  <si>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</si>
  <si>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</si>
  <si>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</si>
  <si>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</si>
  <si>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</si>
  <si>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</si>
  <si>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</si>
  <si>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</si>
  <si>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</si>
  <si>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</si>
  <si>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</si>
  <si>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</si>
  <si>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</si>
  <si>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</si>
  <si>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</si>
  <si>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</si>
  <si>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</si>
  <si>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</si>
  <si>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</si>
  <si>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</si>
  <si>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</si>
  <si>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</si>
  <si>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</si>
  <si>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</si>
  <si>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</si>
  <si>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</si>
  <si>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</si>
  <si>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</si>
  <si>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</si>
  <si>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</si>
  <si>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</si>
  <si>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</si>
  <si>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</si>
  <si>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</si>
  <si>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</si>
  <si>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</si>
  <si>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</si>
  <si>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</si>
  <si>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</si>
  <si>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</si>
  <si>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</si>
  <si>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</si>
  <si>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</si>
  <si>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</si>
  <si>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</si>
  <si>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</si>
  <si>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</si>
  <si>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</si>
  <si>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</si>
  <si>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</si>
  <si>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</si>
  <si>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</si>
  <si>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</si>
  <si>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</si>
  <si>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</si>
  <si>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</si>
  <si>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</si>
  <si>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</si>
  <si>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</si>
  <si>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</si>
  <si>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</si>
  <si>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</si>
  <si>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</si>
  <si>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</si>
  <si>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</si>
  <si>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</si>
  <si>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</si>
  <si>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</si>
  <si>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</si>
  <si>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</si>
  <si>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</si>
  <si>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</si>
  <si>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</si>
  <si>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</si>
  <si>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</si>
  <si>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</si>
  <si>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</si>
  <si>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</si>
  <si>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</si>
  <si>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</si>
  <si>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</si>
  <si>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</si>
  <si>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</si>
  <si>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</si>
  <si>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</si>
  <si>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</si>
  <si>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</si>
  <si>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</si>
  <si>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</si>
  <si>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</si>
  <si>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</si>
  <si>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</si>
  <si>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</si>
  <si>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</si>
  <si>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</si>
  <si>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</si>
  <si>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</si>
  <si>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</si>
  <si>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</si>
  <si>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</si>
  <si>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</si>
  <si>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</si>
  <si>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</si>
  <si>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</si>
  <si>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</si>
  <si>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</si>
  <si>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</si>
  <si>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</si>
  <si>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</si>
  <si>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</si>
  <si>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</si>
  <si>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</si>
  <si>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</si>
  <si>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</si>
  <si>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</si>
  <si>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</si>
  <si>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</si>
  <si>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</si>
  <si>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</si>
  <si>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</si>
  <si>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</si>
  <si>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</si>
  <si>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</si>
  <si>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</si>
  <si>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</si>
  <si>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</si>
  <si>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</si>
  <si>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</si>
  <si>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</si>
  <si>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</si>
  <si>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</si>
  <si>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</si>
  <si>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</si>
  <si>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</si>
  <si>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</si>
  <si>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</si>
  <si>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</si>
  <si>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</si>
  <si>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</si>
  <si>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</si>
  <si>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</si>
  <si>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</si>
  <si>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</si>
  <si>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</si>
  <si>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</si>
  <si>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</si>
  <si>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</si>
  <si>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</si>
  <si>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</si>
  <si>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</si>
  <si>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</si>
  <si>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</si>
  <si>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</si>
  <si>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</si>
  <si>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</si>
  <si>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</si>
  <si>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</si>
  <si>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</si>
  <si>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</si>
  <si>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</si>
  <si>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</si>
  <si>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</si>
  <si>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</si>
  <si>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</si>
  <si>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</si>
  <si>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</si>
  <si>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</si>
  <si>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</si>
  <si>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</si>
  <si>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</si>
  <si>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</si>
  <si>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</si>
  <si>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</si>
  <si>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</si>
  <si>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</si>
  <si>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</si>
  <si>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</si>
  <si>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</si>
  <si>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</si>
  <si>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</si>
  <si>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</si>
  <si>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</si>
  <si>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</si>
  <si>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</si>
  <si>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</si>
  <si>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</si>
  <si>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</si>
  <si>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</si>
  <si>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</si>
  <si>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</si>
  <si>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</si>
  <si>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</si>
  <si>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</si>
  <si>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</si>
  <si>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</si>
  <si>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</si>
  <si>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</si>
  <si>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</si>
  <si>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</si>
  <si>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</si>
  <si>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</si>
  <si>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</si>
  <si>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</si>
  <si>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</si>
  <si>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</si>
  <si>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</si>
  <si>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</si>
  <si>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</si>
  <si>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</si>
  <si>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</si>
  <si>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</si>
  <si>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</si>
  <si>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</si>
  <si>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</si>
  <si>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</si>
  <si>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</si>
  <si>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</si>
  <si>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</si>
  <si>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</si>
  <si>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</si>
  <si>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</si>
  <si>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</si>
  <si>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</si>
  <si>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</si>
  <si>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</si>
  <si>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</si>
  <si>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</si>
  <si>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</si>
  <si>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</si>
  <si>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</si>
  <si>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</si>
  <si>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</si>
  <si>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</si>
  <si>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</si>
  <si>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</si>
  <si>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</si>
  <si>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</si>
  <si>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</si>
  <si>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</si>
  <si>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</si>
  <si>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</si>
  <si>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</si>
  <si>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</si>
  <si>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</si>
  <si>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</si>
  <si>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</si>
  <si>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</si>
  <si>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</si>
  <si>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</si>
  <si>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</si>
  <si>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</si>
  <si>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</si>
  <si>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</si>
  <si>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</si>
  <si>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</si>
  <si>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</si>
  <si>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</si>
  <si>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</si>
  <si>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</si>
  <si>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</si>
  <si>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</si>
  <si>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</si>
  <si>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</si>
  <si>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</si>
  <si>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</si>
  <si>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</si>
  <si>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</si>
  <si>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</si>
  <si>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</si>
  <si>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</si>
  <si>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</si>
  <si>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</si>
  <si>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</si>
  <si>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</si>
  <si>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</si>
  <si>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</si>
  <si>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</si>
  <si>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</si>
  <si>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</si>
  <si>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</si>
  <si>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</si>
  <si>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</si>
  <si>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</si>
  <si>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</si>
  <si>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</si>
  <si>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</si>
  <si>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</si>
  <si>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</si>
  <si>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</si>
  <si>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</si>
  <si>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</si>
  <si>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</si>
  <si>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</si>
  <si>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</si>
  <si>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</si>
  <si>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</si>
  <si>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</si>
  <si>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</si>
  <si>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</si>
  <si>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</si>
  <si>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</si>
  <si>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</si>
  <si>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</si>
  <si>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</si>
  <si>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</si>
  <si>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</si>
  <si>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</si>
  <si>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</si>
  <si>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</si>
  <si>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</si>
  <si>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</si>
  <si>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</si>
  <si>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</si>
  <si>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</si>
  <si>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</si>
  <si>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</si>
  <si>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</si>
  <si>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</si>
  <si>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</si>
  <si>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</si>
  <si>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</si>
  <si>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</si>
  <si>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</si>
  <si>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</si>
  <si>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</si>
  <si>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</si>
  <si>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</si>
  <si>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</si>
  <si>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</si>
  <si>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</si>
  <si>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</si>
  <si>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</si>
  <si>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</si>
  <si>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</si>
  <si>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</si>
  <si>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</si>
  <si>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</si>
  <si>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</si>
  <si>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</si>
  <si>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</si>
  <si>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</si>
  <si>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</si>
  <si>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</si>
  <si>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</si>
  <si>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</si>
  <si>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</si>
  <si>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</si>
  <si>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</si>
  <si>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</si>
  <si>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</si>
  <si>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</si>
  <si>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</si>
  <si>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</si>
  <si>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</si>
  <si>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</si>
  <si>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</si>
  <si>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</si>
  <si>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</si>
  <si>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</si>
  <si>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</si>
  <si>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</si>
  <si>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</si>
  <si>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</si>
  <si>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</si>
  <si>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</si>
  <si>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</si>
  <si>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</si>
  <si>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</si>
  <si>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</si>
  <si>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</si>
  <si>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</si>
  <si>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</si>
  <si>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</si>
  <si>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</si>
  <si>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</si>
  <si>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</si>
  <si>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</si>
  <si>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</si>
  <si>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</si>
  <si>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</si>
  <si>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</si>
  <si>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</si>
  <si>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</si>
  <si>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</si>
  <si>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</si>
  <si>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</si>
  <si>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</si>
  <si>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</si>
  <si>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</si>
  <si>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</si>
  <si>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</si>
  <si>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</si>
  <si>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</si>
  <si>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</si>
  <si>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</si>
  <si>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</si>
  <si>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</si>
  <si>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</si>
  <si>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</si>
  <si>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</si>
  <si>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</si>
  <si>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</si>
  <si>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</si>
  <si>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</si>
  <si>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</si>
  <si>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</si>
  <si>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</si>
  <si>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</si>
  <si>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</si>
  <si>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</si>
  <si>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</si>
  <si>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</si>
  <si>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</si>
  <si>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</si>
  <si>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</si>
  <si>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</si>
  <si>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</si>
  <si>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</si>
  <si>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</si>
  <si>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</si>
  <si>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</si>
  <si>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</si>
  <si>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</si>
  <si>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</si>
  <si>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</si>
  <si>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</si>
  <si>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</si>
  <si>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</si>
  <si>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</si>
  <si>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</si>
  <si>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</si>
  <si>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</si>
  <si>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</si>
  <si>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</si>
  <si>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</si>
  <si>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</si>
  <si>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</si>
  <si>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</si>
  <si>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</si>
  <si>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</si>
  <si>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</si>
  <si>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</si>
  <si>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</si>
  <si>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</si>
  <si>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</si>
  <si>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</si>
  <si>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</si>
  <si>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</si>
  <si>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</si>
  <si>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</si>
  <si>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</si>
  <si>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</si>
  <si>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</si>
  <si>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</si>
  <si>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</si>
  <si>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</si>
  <si>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</si>
  <si>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</si>
  <si>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</si>
  <si>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</si>
  <si>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</si>
  <si>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</si>
  <si>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</si>
  <si>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</si>
  <si>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</si>
  <si>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</si>
  <si>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</si>
  <si>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</si>
  <si>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</si>
  <si>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</si>
  <si>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</si>
  <si>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</si>
  <si>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</si>
  <si>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</si>
  <si>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</si>
  <si>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</si>
  <si>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</si>
  <si>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</si>
  <si>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</si>
  <si>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</si>
  <si>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</si>
  <si>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</si>
  <si>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</si>
  <si>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</si>
  <si>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</si>
  <si>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</si>
  <si>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</si>
  <si>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</si>
  <si>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</si>
  <si>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</si>
  <si>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</si>
  <si>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</si>
  <si>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</si>
  <si>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</si>
  <si>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</si>
  <si>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</si>
  <si>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</si>
  <si>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</si>
  <si>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</si>
  <si>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</si>
  <si>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</si>
  <si>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</si>
  <si>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</si>
  <si>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</si>
  <si>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</si>
  <si>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</si>
  <si>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</si>
  <si>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</si>
  <si>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</si>
  <si>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</si>
  <si>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</si>
  <si>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</si>
  <si>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</si>
  <si>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</si>
  <si>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</si>
  <si>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</si>
  <si>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</si>
  <si>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</si>
  <si>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</si>
  <si>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</si>
  <si>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</si>
  <si>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</si>
  <si>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</si>
  <si>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</si>
  <si>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</si>
  <si>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</si>
  <si>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</si>
  <si>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</si>
  <si>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</si>
  <si>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</si>
  <si>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</si>
  <si>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</si>
  <si>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</si>
  <si>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</si>
  <si>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</si>
  <si>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</si>
  <si>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</si>
  <si>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</si>
  <si>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</si>
  <si>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</si>
  <si>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</si>
  <si>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</si>
  <si>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</si>
  <si>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</si>
  <si>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</si>
  <si>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</si>
  <si>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</si>
  <si>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</si>
  <si>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</si>
  <si>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</si>
  <si>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</si>
  <si>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</si>
  <si>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</si>
  <si>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</si>
  <si>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</si>
  <si>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</si>
  <si>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</si>
  <si>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</si>
  <si>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</si>
  <si>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</si>
  <si>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</si>
  <si>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</si>
  <si>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</si>
  <si>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</si>
  <si>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</si>
  <si>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</si>
  <si>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</si>
  <si>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</si>
  <si>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</si>
  <si>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</si>
  <si>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</si>
  <si>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</si>
  <si>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</si>
  <si>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</si>
  <si>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</si>
  <si>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</si>
  <si>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</si>
  <si>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</si>
  <si>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</si>
  <si>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</si>
  <si>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</si>
  <si>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</si>
  <si>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</si>
  <si>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</si>
  <si>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</si>
  <si>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</si>
  <si>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</si>
  <si>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</si>
  <si>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</si>
  <si>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</si>
  <si>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</si>
  <si>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</si>
  <si>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</si>
  <si>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</si>
  <si>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</si>
  <si>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</si>
  <si>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</si>
  <si>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</si>
  <si>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</si>
  <si>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</si>
  <si>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</si>
  <si>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</si>
  <si>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</si>
  <si>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</si>
  <si>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</si>
  <si>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</si>
  <si>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</si>
  <si>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</si>
  <si>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</si>
  <si>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</si>
  <si>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</si>
  <si>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</si>
  <si>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</si>
  <si>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</si>
  <si>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</si>
  <si>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</si>
  <si>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</si>
  <si>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</si>
  <si>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</si>
  <si>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</si>
  <si>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</si>
  <si>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</si>
  <si>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</si>
  <si>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</si>
  <si>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</si>
  <si>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</si>
  <si>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</si>
  <si>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</si>
  <si>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</si>
  <si>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</si>
  <si>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</si>
  <si>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</si>
  <si>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</si>
  <si>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</si>
  <si>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</si>
  <si>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</si>
  <si>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</si>
  <si>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</si>
  <si>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</si>
  <si>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</si>
  <si>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</si>
  <si>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</si>
  <si>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</si>
  <si>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</si>
  <si>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</si>
  <si>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</si>
  <si>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</si>
  <si>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</si>
  <si>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</si>
  <si>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</si>
  <si>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</si>
  <si>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</si>
  <si>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</si>
  <si>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</si>
  <si>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</si>
  <si>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</si>
  <si>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</si>
  <si>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</si>
  <si>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</si>
  <si>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</si>
  <si>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</si>
  <si>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</si>
  <si>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</si>
  <si>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</si>
  <si>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</si>
  <si>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</si>
  <si>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</si>
  <si>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</si>
  <si>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</si>
  <si>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</si>
  <si>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</si>
  <si>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</si>
  <si>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</si>
  <si>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</si>
  <si>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</si>
  <si>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</si>
  <si>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</si>
  <si>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</si>
  <si>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</si>
  <si>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</si>
  <si>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</si>
  <si>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</si>
  <si>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</si>
  <si>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</si>
  <si>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</si>
  <si>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</si>
  <si>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</si>
  <si>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</si>
  <si>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</si>
  <si>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</si>
  <si>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</si>
  <si>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</si>
  <si>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</si>
  <si>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</si>
  <si>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</si>
  <si>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</si>
  <si>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</si>
  <si>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</si>
  <si>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</si>
  <si>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</si>
  <si>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</si>
  <si>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</si>
  <si>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</si>
  <si>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</si>
  <si>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</si>
  <si>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</si>
  <si>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</si>
  <si>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</si>
  <si>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</si>
  <si>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</si>
  <si>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</si>
  <si>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</si>
  <si>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</si>
  <si>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</si>
  <si>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</si>
  <si>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</si>
  <si>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</si>
  <si>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</si>
  <si>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</si>
  <si>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</si>
  <si>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</si>
  <si>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</si>
  <si>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</si>
  <si>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</si>
  <si>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</si>
  <si>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</si>
  <si>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</si>
  <si>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</si>
  <si>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</si>
  <si>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</si>
  <si>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</si>
  <si>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</si>
  <si>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</si>
  <si>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</si>
  <si>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</si>
  <si>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</si>
  <si>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</si>
  <si>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</si>
  <si>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</si>
  <si>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</si>
  <si>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</si>
  <si>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</si>
  <si>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</si>
  <si>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</si>
  <si>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</si>
  <si>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</si>
  <si>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</si>
  <si>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</si>
  <si>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</si>
  <si>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</si>
  <si>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</si>
  <si>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</si>
  <si>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</si>
  <si>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</si>
  <si>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</si>
  <si>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</si>
  <si>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</si>
  <si>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</si>
  <si>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</si>
  <si>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</si>
  <si>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</si>
  <si>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</si>
  <si>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</si>
  <si>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</si>
  <si>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</si>
  <si>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</si>
  <si>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</si>
  <si>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</si>
  <si>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</si>
  <si>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</si>
  <si>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</si>
  <si>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</si>
  <si>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</si>
  <si>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</si>
  <si>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</si>
  <si>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</si>
  <si>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</si>
  <si>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</si>
  <si>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</si>
  <si>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</si>
  <si>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</si>
  <si>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</si>
  <si>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</si>
  <si>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</si>
  <si>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</si>
  <si>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</si>
  <si>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</si>
  <si>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</si>
  <si>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</si>
  <si>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</si>
  <si>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</si>
  <si>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</si>
  <si>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</si>
  <si>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</si>
  <si>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</si>
  <si>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</si>
  <si>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</si>
  <si>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</si>
  <si>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</si>
  <si>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</si>
  <si>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</si>
  <si>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</si>
  <si>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</si>
  <si>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</si>
  <si>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</si>
  <si>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</si>
  <si>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</si>
  <si>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</si>
  <si>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</si>
  <si>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</si>
  <si>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</si>
  <si>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</si>
  <si>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</si>
  <si>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</si>
  <si>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</si>
  <si>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</si>
  <si>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</si>
  <si>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</si>
  <si>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</si>
  <si>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</si>
  <si>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</si>
  <si>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</si>
  <si>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</si>
  <si>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</si>
  <si>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</si>
  <si>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</si>
  <si>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</si>
  <si>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</si>
  <si>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</si>
  <si>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</si>
  <si>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</si>
  <si>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</si>
  <si>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</si>
  <si>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</si>
  <si>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</si>
  <si>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</si>
  <si>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</si>
  <si>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</si>
  <si>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</si>
  <si>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</si>
  <si>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</si>
  <si>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</si>
  <si>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</si>
  <si>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</si>
  <si>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</si>
  <si>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</si>
  <si>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</si>
  <si>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</si>
  <si>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</si>
  <si>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</si>
  <si>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</si>
  <si>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</si>
  <si>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</si>
  <si>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</si>
  <si>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</si>
  <si>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</si>
  <si>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</si>
  <si>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</si>
  <si>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</si>
  <si>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</si>
  <si>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</si>
  <si>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</si>
  <si>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</si>
  <si>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</si>
  <si>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</si>
  <si>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</si>
  <si>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</si>
  <si>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</si>
  <si>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</si>
  <si>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</si>
  <si>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</si>
  <si>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</si>
  <si>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</si>
  <si>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</si>
  <si>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</si>
  <si>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</si>
  <si>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</si>
  <si>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</si>
  <si>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</si>
  <si>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</si>
  <si>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</si>
  <si>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</si>
  <si>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</si>
  <si>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</si>
  <si>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</si>
  <si>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</si>
  <si>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</si>
  <si>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</si>
  <si>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</si>
  <si>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</si>
  <si>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</si>
  <si>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</si>
  <si>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</si>
  <si>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</si>
  <si>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</si>
  <si>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</si>
  <si>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</si>
  <si>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</si>
  <si>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</si>
  <si>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</si>
  <si>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</si>
  <si>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</si>
  <si>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</si>
  <si>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</si>
  <si>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</si>
  <si>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</si>
  <si>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</si>
  <si>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</si>
  <si>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</si>
  <si>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</si>
  <si>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</si>
  <si>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</si>
  <si>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</si>
  <si>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</si>
  <si>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</si>
  <si>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</si>
  <si>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</si>
  <si>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</si>
  <si>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</si>
  <si>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</si>
  <si>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</si>
  <si>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</si>
  <si>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</si>
  <si>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</si>
  <si>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</si>
  <si>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</si>
  <si>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</si>
  <si>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</si>
  <si>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</si>
  <si>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</si>
  <si>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</si>
  <si>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</si>
  <si>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</si>
  <si>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</si>
  <si>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</si>
  <si>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</si>
  <si>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</si>
  <si>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</si>
  <si>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</si>
  <si>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</si>
  <si>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</si>
  <si>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</si>
  <si>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</si>
  <si>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</si>
  <si>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</si>
  <si>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</si>
  <si>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</si>
  <si>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</si>
  <si>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</si>
  <si>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</si>
  <si>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</si>
  <si>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</si>
  <si>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</si>
  <si>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</si>
  <si>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</si>
  <si>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</si>
  <si>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</si>
  <si>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</si>
  <si>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</si>
  <si>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</si>
  <si>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</si>
  <si>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</si>
  <si>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</si>
  <si>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</si>
  <si>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</si>
  <si>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</si>
  <si>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</si>
  <si>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</si>
  <si>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</si>
  <si>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</si>
  <si>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</si>
  <si>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</si>
  <si>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</si>
  <si>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</si>
  <si>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</si>
  <si>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</si>
  <si>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</si>
  <si>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</si>
  <si>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</si>
  <si>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</si>
  <si>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</si>
  <si>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</si>
  <si>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</si>
  <si>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</si>
  <si>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</si>
  <si>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</si>
  <si>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</si>
  <si>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</si>
  <si>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</si>
  <si>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</si>
  <si>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</si>
  <si>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</si>
  <si>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</si>
  <si>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</si>
  <si>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</si>
  <si>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</si>
  <si>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</si>
  <si>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</si>
  <si>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</si>
  <si>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</si>
  <si>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</si>
  <si>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</si>
  <si>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</si>
  <si>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</si>
  <si>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</si>
  <si>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</si>
  <si>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</si>
  <si>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</si>
  <si>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</si>
  <si>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</si>
  <si>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</si>
  <si>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</si>
  <si>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</si>
  <si>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</si>
  <si>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</si>
  <si>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</si>
  <si>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</si>
  <si>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</si>
  <si>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</si>
  <si>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</si>
  <si>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</si>
  <si>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</si>
  <si>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</si>
  <si>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</si>
  <si>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</si>
  <si>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</si>
  <si>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</si>
  <si>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</si>
  <si>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</si>
  <si>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</si>
  <si>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</si>
  <si>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</si>
  <si>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</si>
  <si>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</si>
  <si>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</si>
  <si>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</si>
  <si>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</si>
  <si>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</si>
  <si>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</si>
  <si>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</si>
  <si>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</si>
  <si>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</si>
  <si>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</si>
  <si>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</si>
  <si>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</si>
  <si>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</si>
  <si>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</si>
  <si>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</si>
  <si>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</si>
  <si>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</si>
  <si>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</si>
  <si>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</si>
  <si>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</si>
  <si>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</si>
  <si>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</si>
  <si>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</si>
  <si>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</si>
  <si>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</si>
  <si>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</si>
  <si>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</si>
  <si>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</si>
  <si>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</si>
  <si>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</si>
  <si>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</si>
  <si>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</si>
  <si>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</si>
  <si>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</si>
  <si>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</si>
  <si>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</si>
  <si>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</si>
  <si>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</si>
  <si>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</si>
  <si>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</si>
  <si>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</si>
  <si>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</si>
  <si>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</si>
  <si>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</si>
  <si>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</si>
  <si>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</si>
  <si>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</si>
  <si>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</si>
  <si>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</si>
  <si>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</si>
  <si>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</si>
  <si>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</si>
  <si>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</si>
  <si>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</si>
  <si>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</si>
  <si>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</si>
  <si>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</si>
  <si>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</si>
  <si>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</si>
  <si>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</si>
  <si>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</si>
  <si>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</si>
  <si>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</si>
  <si>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</si>
  <si>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</si>
  <si>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</si>
  <si>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</si>
  <si>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</si>
  <si>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</si>
  <si>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</si>
  <si>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</si>
  <si>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</si>
  <si>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</si>
  <si>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</si>
  <si>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</si>
  <si>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</si>
  <si>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</si>
  <si>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</si>
  <si>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</si>
  <si>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</si>
  <si>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</si>
  <si>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</si>
  <si>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</si>
  <si>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</si>
  <si>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</si>
  <si>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</si>
  <si>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</si>
  <si>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</si>
  <si>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</si>
  <si>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</si>
  <si>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</si>
  <si>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</si>
  <si>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</si>
  <si>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</si>
  <si>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</si>
  <si>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</si>
  <si>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</si>
  <si>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</si>
  <si>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</si>
  <si>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</si>
  <si>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</si>
  <si>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</si>
  <si>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</si>
  <si>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</si>
  <si>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</si>
  <si>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</si>
  <si>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</si>
  <si>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</si>
  <si>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</si>
  <si>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</si>
  <si>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</si>
  <si>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</si>
  <si>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</si>
  <si>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</si>
  <si>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</si>
  <si>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</si>
  <si>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</si>
  <si>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</si>
  <si>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</si>
  <si>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</si>
  <si>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</si>
  <si>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</si>
  <si>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</si>
  <si>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</si>
  <si>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</si>
  <si>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</si>
  <si>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</si>
  <si>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</si>
  <si>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</si>
  <si>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</si>
  <si>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</si>
  <si>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</si>
  <si>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</si>
  <si>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</si>
  <si>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</si>
  <si>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</si>
  <si>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</si>
  <si>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</si>
  <si>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</si>
  <si>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</si>
  <si>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</si>
  <si>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</si>
  <si>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</si>
  <si>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</si>
  <si>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</si>
  <si>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</si>
  <si>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</si>
  <si>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</si>
  <si>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</si>
  <si>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</si>
  <si>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</si>
  <si>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</si>
  <si>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</si>
  <si>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</si>
  <si>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</si>
  <si>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</si>
  <si>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</si>
  <si>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</si>
  <si>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</si>
  <si>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</si>
  <si>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</si>
  <si>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</si>
  <si>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</si>
  <si>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</si>
  <si>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</si>
  <si>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</si>
  <si>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</si>
  <si>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</si>
  <si>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</si>
  <si>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</si>
  <si>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</si>
  <si>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</si>
  <si>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</si>
  <si>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</si>
  <si>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</si>
  <si>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</si>
  <si>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</si>
  <si>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</si>
  <si>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</si>
  <si>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</si>
  <si>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</si>
  <si>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</si>
  <si>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</si>
  <si>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</si>
  <si>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</si>
  <si>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</si>
  <si>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</si>
  <si>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</si>
  <si>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</si>
  <si>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</si>
  <si>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</si>
  <si>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</si>
  <si>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</si>
  <si>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</si>
  <si>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</si>
  <si>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</si>
  <si>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</si>
  <si>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</si>
  <si>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</si>
  <si>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</si>
  <si>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</si>
  <si>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</si>
  <si>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</si>
  <si>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</si>
  <si>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</si>
  <si>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</si>
  <si>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</si>
  <si>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</si>
  <si>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</si>
  <si>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</si>
  <si>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</si>
  <si>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</si>
  <si>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</si>
  <si>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</si>
  <si>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</si>
  <si>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</si>
  <si>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</si>
  <si>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</si>
  <si>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</si>
  <si>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</si>
  <si>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</si>
  <si>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</si>
  <si>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</si>
  <si>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</si>
  <si>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</si>
  <si>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</si>
  <si>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</si>
  <si>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</si>
  <si>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</si>
  <si>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</si>
  <si>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</si>
  <si>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</si>
  <si>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</si>
  <si>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</si>
  <si>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</si>
  <si>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</si>
  <si>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</si>
  <si>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</si>
  <si>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</si>
  <si>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</si>
  <si>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</si>
  <si>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</si>
  <si>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</si>
  <si>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</si>
  <si>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</si>
  <si>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</si>
  <si>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</si>
  <si>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</si>
  <si>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</si>
  <si>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</si>
  <si>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</si>
  <si>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</si>
  <si>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</si>
  <si>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</si>
  <si>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</si>
  <si>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</si>
  <si>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</si>
  <si>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</si>
  <si>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</si>
  <si>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</si>
  <si>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</si>
  <si>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</si>
  <si>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</si>
  <si>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</si>
  <si>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</si>
  <si>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</si>
  <si>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</si>
  <si>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</si>
  <si>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</si>
  <si>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</si>
  <si>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</si>
  <si>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</si>
  <si>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</si>
  <si>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</si>
  <si>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</si>
  <si>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</si>
  <si>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</si>
  <si>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</si>
  <si>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</si>
  <si>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</si>
  <si>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</si>
  <si>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</si>
  <si>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</si>
  <si>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</si>
  <si>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</si>
  <si>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</si>
  <si>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</si>
  <si>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</si>
  <si>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</si>
  <si>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</si>
  <si>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</si>
  <si>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</si>
  <si>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</si>
  <si>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</si>
  <si>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</si>
  <si>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</si>
  <si>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</si>
  <si>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</si>
  <si>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</si>
  <si>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</si>
  <si>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</si>
  <si>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</si>
  <si>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</si>
  <si>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</si>
  <si>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</si>
  <si>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</si>
  <si>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</si>
  <si>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</si>
  <si>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</si>
  <si>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</si>
  <si>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</si>
  <si>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</si>
  <si>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</si>
  <si>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</si>
  <si>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</si>
  <si>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</si>
  <si>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</si>
  <si>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</si>
  <si>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</si>
  <si>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</si>
  <si>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</si>
  <si>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</si>
  <si>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</si>
  <si>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</si>
  <si>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</si>
  <si>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</si>
  <si>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</si>
  <si>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</si>
  <si>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</si>
  <si>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</si>
  <si>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</si>
  <si>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</si>
  <si>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</si>
  <si>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</si>
  <si>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</si>
  <si>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</si>
  <si>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</si>
  <si>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</si>
  <si>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</si>
  <si>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</si>
  <si>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</si>
  <si>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</si>
  <si>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</si>
  <si>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</si>
  <si>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</si>
  <si>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</si>
  <si>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</si>
  <si>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</si>
  <si>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</si>
  <si>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</si>
  <si>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</si>
  <si>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</si>
  <si>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</si>
  <si>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</si>
  <si>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</si>
  <si>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</si>
  <si>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</si>
  <si>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</si>
  <si>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</si>
  <si>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</si>
  <si>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</si>
  <si>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</si>
  <si>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</si>
  <si>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</si>
  <si>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</si>
  <si>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</si>
  <si>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</si>
  <si>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</si>
  <si>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</si>
  <si>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</si>
  <si>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</si>
  <si>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</si>
  <si>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</si>
  <si>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</si>
  <si>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</si>
  <si>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</si>
  <si>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</si>
  <si>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</si>
  <si>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</si>
  <si>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</si>
  <si>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</si>
  <si>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</si>
  <si>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</si>
  <si>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</si>
  <si>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</si>
  <si>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</si>
  <si>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</si>
  <si>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</si>
  <si>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</si>
  <si>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</si>
  <si>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</si>
  <si>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</si>
  <si>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</si>
  <si>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</si>
  <si>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</si>
  <si>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</si>
  <si>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</si>
  <si>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</si>
  <si>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</si>
  <si>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</si>
  <si>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</si>
  <si>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</si>
  <si>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</si>
  <si>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</si>
  <si>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</si>
  <si>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</si>
  <si>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</si>
  <si>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</si>
  <si>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</si>
  <si>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</si>
  <si>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</si>
  <si>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</si>
  <si>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</si>
  <si>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</si>
  <si>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</si>
  <si>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</si>
  <si>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</si>
  <si>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</si>
  <si>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</si>
  <si>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</si>
  <si>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</si>
  <si>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</si>
  <si>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</si>
  <si>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</si>
  <si>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</si>
  <si>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</si>
  <si>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</si>
  <si>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</si>
  <si>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</si>
  <si>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</si>
  <si>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</si>
  <si>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</si>
  <si>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</si>
  <si>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</si>
  <si>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</si>
  <si>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</si>
  <si>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</si>
  <si>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</si>
  <si>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</si>
  <si>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</si>
  <si>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</si>
  <si>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</si>
  <si>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</si>
  <si>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</si>
  <si>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</si>
  <si>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</si>
  <si>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</si>
  <si>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</si>
  <si>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</si>
  <si>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</si>
  <si>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</si>
  <si>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</si>
  <si>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</si>
  <si>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</si>
  <si>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</si>
  <si>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</si>
  <si>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</si>
  <si>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</si>
  <si>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</si>
  <si>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</si>
  <si>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</si>
  <si>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</si>
  <si>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</si>
  <si>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</si>
  <si>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</si>
  <si>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</si>
  <si>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</si>
  <si>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</si>
  <si>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</si>
  <si>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</si>
  <si>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</si>
  <si>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</si>
  <si>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</si>
  <si>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</si>
  <si>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</si>
  <si>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</si>
  <si>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</si>
  <si>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</si>
  <si>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</si>
  <si>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</si>
  <si>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</si>
  <si>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</si>
  <si>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</si>
  <si>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</si>
  <si>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</si>
  <si>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</si>
  <si>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</si>
  <si>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</si>
  <si>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</si>
  <si>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</si>
  <si>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</si>
  <si>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</si>
  <si>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</si>
  <si>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</si>
  <si>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</si>
  <si>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</si>
  <si>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</si>
  <si>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</si>
  <si>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</si>
  <si>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</si>
  <si>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</si>
  <si>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</si>
  <si>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</si>
  <si>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</si>
  <si>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</si>
  <si>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</si>
  <si>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</si>
  <si>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</si>
  <si>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</si>
  <si>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</si>
  <si>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</si>
  <si>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</si>
  <si>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</si>
  <si>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</si>
  <si>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</si>
  <si>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</si>
  <si>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</si>
  <si>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</si>
  <si>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</si>
  <si>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</si>
  <si>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</si>
  <si>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</si>
  <si>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</si>
  <si>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</si>
  <si>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</si>
  <si>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</si>
  <si>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</si>
  <si>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</si>
  <si>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</si>
  <si>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</si>
  <si>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</si>
  <si>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</si>
  <si>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</si>
  <si>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</si>
  <si>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</si>
  <si>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</si>
  <si>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</si>
  <si>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</si>
  <si>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</si>
  <si>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</si>
  <si>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</si>
  <si>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</si>
  <si>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</si>
  <si>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</si>
  <si>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</si>
  <si>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</si>
  <si>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</si>
  <si>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</si>
  <si>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</si>
  <si>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</si>
  <si>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</si>
  <si>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</si>
  <si>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</si>
  <si>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</si>
  <si>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</si>
  <si>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</si>
  <si>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</si>
  <si>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</si>
  <si>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</si>
  <si>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</si>
  <si>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</si>
  <si>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</si>
  <si>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</si>
  <si>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</si>
  <si>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</si>
  <si>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</si>
  <si>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</si>
  <si>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</si>
  <si>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</si>
  <si>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</si>
  <si>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</si>
  <si>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</si>
  <si>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</si>
  <si>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</si>
  <si>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</si>
  <si>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</si>
  <si>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</si>
  <si>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</si>
  <si>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</si>
  <si>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</si>
  <si>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</si>
  <si>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</si>
  <si>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</si>
  <si>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</si>
  <si>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</si>
  <si>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</si>
  <si>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</si>
  <si>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</si>
  <si>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</si>
  <si>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</si>
  <si>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</si>
  <si>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</si>
  <si>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</si>
  <si>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</si>
  <si>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</si>
  <si>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</si>
  <si>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</si>
  <si>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</si>
  <si>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</si>
  <si>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</si>
  <si>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</si>
  <si>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</si>
  <si>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</si>
  <si>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</si>
  <si>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</si>
  <si>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</si>
  <si>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</si>
  <si>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</si>
  <si>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</si>
  <si>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</si>
  <si>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</si>
  <si>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</si>
  <si>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</si>
  <si>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</si>
  <si>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</si>
  <si>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</si>
  <si>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</si>
  <si>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</si>
  <si>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</si>
  <si>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</si>
  <si>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</si>
  <si>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</si>
  <si>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</si>
  <si>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</si>
  <si>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</si>
  <si>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</si>
  <si>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</si>
  <si>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</si>
  <si>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</si>
  <si>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</si>
  <si>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</si>
  <si>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</si>
  <si>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</si>
  <si>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</si>
  <si>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</si>
  <si>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</si>
  <si>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</si>
  <si>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</si>
  <si>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</si>
  <si>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</si>
  <si>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</si>
  <si>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</si>
  <si>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</si>
  <si>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</si>
  <si>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</si>
  <si>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</si>
  <si>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</si>
  <si>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</si>
  <si>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</si>
  <si>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</si>
  <si>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</si>
  <si>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</si>
  <si>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</si>
  <si>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</si>
  <si>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</si>
  <si>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</si>
  <si>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</si>
  <si>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</si>
  <si>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</si>
  <si>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</si>
  <si>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</si>
  <si>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</si>
  <si>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</si>
  <si>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</si>
  <si>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</si>
  <si>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</si>
  <si>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</si>
  <si>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</si>
  <si>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</si>
  <si>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</si>
  <si>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</si>
  <si>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</si>
  <si>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</si>
  <si>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</si>
  <si>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</si>
  <si>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</si>
  <si>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</si>
  <si>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</si>
  <si>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</si>
  <si>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</si>
  <si>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</si>
  <si>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</si>
  <si>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</si>
  <si>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</si>
  <si>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</si>
  <si>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</si>
  <si>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</si>
  <si>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</si>
  <si>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</si>
  <si>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</si>
  <si>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</si>
  <si>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</si>
  <si>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</si>
  <si>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</si>
  <si>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</si>
  <si>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</si>
  <si>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</si>
  <si>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</si>
  <si>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</si>
  <si>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</si>
  <si>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</si>
  <si>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</si>
  <si>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</si>
  <si>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</si>
  <si>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</si>
  <si>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</si>
  <si>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</si>
  <si>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</si>
  <si>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</si>
  <si>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</si>
  <si>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</si>
  <si>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</si>
  <si>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</si>
  <si>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</si>
  <si>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</si>
  <si>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</si>
  <si>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</si>
  <si>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</si>
  <si>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</si>
  <si>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</si>
  <si>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</si>
  <si>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</si>
  <si>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</si>
  <si>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</si>
  <si>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</si>
  <si>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</si>
  <si>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</si>
  <si>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</si>
  <si>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</si>
  <si>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</si>
  <si>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</si>
  <si>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</si>
  <si>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</si>
  <si>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</si>
  <si>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</si>
  <si>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</si>
  <si>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</si>
  <si>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</si>
  <si>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</si>
  <si>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</si>
  <si>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</si>
  <si>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</si>
  <si>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</si>
  <si>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</si>
  <si>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</si>
  <si>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</si>
  <si>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</si>
  <si>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</si>
  <si>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</si>
  <si>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</si>
  <si>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</si>
  <si>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</si>
  <si>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</si>
  <si>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</si>
  <si>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</si>
  <si>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</si>
  <si>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</si>
  <si>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</si>
  <si>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</si>
  <si>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</si>
  <si>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</si>
  <si>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</si>
  <si>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</si>
  <si>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</si>
  <si>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</si>
  <si>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</si>
  <si>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</si>
  <si>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</si>
  <si>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</si>
  <si>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</si>
  <si>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</si>
  <si>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</si>
  <si>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</si>
  <si>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</si>
  <si>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</si>
  <si>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</si>
  <si>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</si>
  <si>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</si>
  <si>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</si>
  <si>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</si>
  <si>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</si>
  <si>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</si>
  <si>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</si>
  <si>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</si>
  <si>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</si>
  <si>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</si>
  <si>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</si>
  <si>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</si>
  <si>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</si>
  <si>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</si>
  <si>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</si>
  <si>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</si>
  <si>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</si>
  <si>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</si>
  <si>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</si>
  <si>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</si>
  <si>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</si>
  <si>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</si>
  <si>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</si>
  <si>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</si>
  <si>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</si>
  <si>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</si>
  <si>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</si>
  <si>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</si>
  <si>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</si>
  <si>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</si>
  <si>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</si>
  <si>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</si>
  <si>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</si>
  <si>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</si>
  <si>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</si>
  <si>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</si>
  <si>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</si>
  <si>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</si>
  <si>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</si>
  <si>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</si>
  <si>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</si>
  <si>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</si>
  <si>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</si>
  <si>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</si>
  <si>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</si>
  <si>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</si>
  <si>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</si>
  <si>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</si>
  <si>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</si>
  <si>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</si>
  <si>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</si>
  <si>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</si>
  <si>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</si>
  <si>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</si>
  <si>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</si>
  <si>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</si>
  <si>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</si>
  <si>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</si>
  <si>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</si>
  <si>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</si>
  <si>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</si>
  <si>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</si>
  <si>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</si>
  <si>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</si>
  <si>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</si>
  <si>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</si>
  <si>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</si>
  <si>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</si>
  <si>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</si>
  <si>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</si>
  <si>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</si>
  <si>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</si>
  <si>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</si>
  <si>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</si>
  <si>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</si>
  <si>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</si>
  <si>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</si>
  <si>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</si>
  <si>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</si>
  <si>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</si>
  <si>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</si>
  <si>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</si>
  <si>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</si>
  <si>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</si>
  <si>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</si>
  <si>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</si>
  <si>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</si>
  <si>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</si>
  <si>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</si>
  <si>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</si>
  <si>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</si>
  <si>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</si>
  <si>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</si>
  <si>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</si>
  <si>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</si>
  <si>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</si>
  <si>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</si>
  <si>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</si>
  <si>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</si>
  <si>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</si>
  <si>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</si>
  <si>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</si>
  <si>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</si>
  <si>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</si>
  <si>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</si>
  <si>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</si>
  <si>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</si>
  <si>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</si>
  <si>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</si>
  <si>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</si>
  <si>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</si>
  <si>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</si>
  <si>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</si>
  <si>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</si>
  <si>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</si>
  <si>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</si>
  <si>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</si>
  <si>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</si>
  <si>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</si>
  <si>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</si>
  <si>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</si>
  <si>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</si>
  <si>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</si>
  <si>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</si>
  <si>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</si>
  <si>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</si>
  <si>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</si>
  <si>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</si>
  <si>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</si>
  <si>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</si>
  <si>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</si>
  <si>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</si>
  <si>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</si>
  <si>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</si>
  <si>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</si>
  <si>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</si>
  <si>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</si>
  <si>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</si>
  <si>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</si>
  <si>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</si>
  <si>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</si>
  <si>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</si>
  <si>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</si>
  <si>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</si>
  <si>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</si>
  <si>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</si>
  <si>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</si>
  <si>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</si>
  <si>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</si>
  <si>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</si>
  <si>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</si>
  <si>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</si>
  <si>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</si>
  <si>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</si>
  <si>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</si>
  <si>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</si>
  <si>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</si>
  <si>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</si>
  <si>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</si>
  <si>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</si>
  <si>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</si>
  <si>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</si>
  <si>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</si>
  <si>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</si>
  <si>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</si>
  <si>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</si>
  <si>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</si>
  <si>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</si>
  <si>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</si>
  <si>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</si>
  <si>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</si>
  <si>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</si>
  <si>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</si>
  <si>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</si>
  <si>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</si>
  <si>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</si>
  <si>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</si>
  <si>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</si>
  <si>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</si>
  <si>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</si>
  <si>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</si>
  <si>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</si>
  <si>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</si>
  <si>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</si>
  <si>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</si>
  <si>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</si>
  <si>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</si>
  <si>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</si>
  <si>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</si>
  <si>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</si>
  <si>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</si>
  <si>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</si>
  <si>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</si>
  <si>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</si>
  <si>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</si>
  <si>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</si>
  <si>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</si>
  <si>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</si>
  <si>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</si>
  <si>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</si>
  <si>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</si>
  <si>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</si>
  <si>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</si>
  <si>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</si>
  <si>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</si>
  <si>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</si>
  <si>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</si>
  <si>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</si>
  <si>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</si>
  <si>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</si>
  <si>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</si>
  <si>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</si>
  <si>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</si>
  <si>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</si>
  <si>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</si>
  <si>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</si>
  <si>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</si>
  <si>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</si>
  <si>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</si>
  <si>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</si>
  <si>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</si>
  <si>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</si>
  <si>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</si>
  <si>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</si>
  <si>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</si>
  <si>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</si>
  <si>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</si>
  <si>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</si>
  <si>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</si>
  <si>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</si>
  <si>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</si>
  <si>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</si>
  <si>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</si>
  <si>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</si>
  <si>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</si>
  <si>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</si>
  <si>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</si>
  <si>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</si>
  <si>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</si>
  <si>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</si>
  <si>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</si>
  <si>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</si>
  <si>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</si>
  <si>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</si>
  <si>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</si>
  <si>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</si>
  <si>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</si>
  <si>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</si>
  <si>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</si>
  <si>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</si>
  <si>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</si>
  <si>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</si>
  <si>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</si>
  <si>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</si>
  <si>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</si>
  <si>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</si>
  <si>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</si>
  <si>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</si>
  <si>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</si>
  <si>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</si>
  <si>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</si>
  <si>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</si>
  <si>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</si>
  <si>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</si>
  <si>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</si>
  <si>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</si>
  <si>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</si>
  <si>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</si>
  <si>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</si>
  <si>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</si>
  <si>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</si>
  <si>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</si>
  <si>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</si>
  <si>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</si>
  <si>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</si>
  <si>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</si>
  <si>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</si>
  <si>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</si>
  <si>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</si>
  <si>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</si>
  <si>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</si>
  <si>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</si>
  <si>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</si>
  <si>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</si>
  <si>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</si>
  <si>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</si>
  <si>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</si>
  <si>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</si>
  <si>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</si>
  <si>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</si>
  <si>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</si>
  <si>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</si>
  <si>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</si>
  <si>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</si>
  <si>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</si>
  <si>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</si>
  <si>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</si>
  <si>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</si>
  <si>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</si>
  <si>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</si>
  <si>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</si>
  <si>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</si>
  <si>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</si>
  <si>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</si>
  <si>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</si>
  <si>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</si>
  <si>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</si>
  <si>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</si>
  <si>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</si>
  <si>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</si>
  <si>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</si>
  <si>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</si>
  <si>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</si>
  <si>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</si>
  <si>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</si>
  <si>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</si>
  <si>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</si>
  <si>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</si>
  <si>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</si>
  <si>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</si>
  <si>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</si>
  <si>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</si>
  <si>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</si>
  <si>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</si>
  <si>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</si>
  <si>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</si>
  <si>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</si>
  <si>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</si>
  <si>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</si>
  <si>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</si>
  <si>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</si>
  <si>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</si>
  <si>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</si>
  <si>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</si>
  <si>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</si>
  <si>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</si>
  <si>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</si>
  <si>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</si>
  <si>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</si>
  <si>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</si>
  <si>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</si>
  <si>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</si>
  <si>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</si>
  <si>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</si>
  <si>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</si>
  <si>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</si>
  <si>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</si>
  <si>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</si>
  <si>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</si>
  <si>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</si>
  <si>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</si>
  <si>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</si>
  <si>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</si>
  <si>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</si>
  <si>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</si>
  <si>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</si>
  <si>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</si>
  <si>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</si>
  <si>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</si>
  <si>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</si>
  <si>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</si>
  <si>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</si>
  <si>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</si>
  <si>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</si>
  <si>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</si>
  <si>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</si>
  <si>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</si>
  <si>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</si>
  <si>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</si>
  <si>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</si>
  <si>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</si>
  <si>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</si>
  <si>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</si>
  <si>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</si>
  <si>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</si>
  <si>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</si>
  <si>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</si>
  <si>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</si>
  <si>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</si>
  <si>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</si>
  <si>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</si>
  <si>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</si>
  <si>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</si>
  <si>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</si>
  <si>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</si>
  <si>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</si>
  <si>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</si>
  <si>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</si>
  <si>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</si>
  <si>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</si>
  <si>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</si>
  <si>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</si>
  <si>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</si>
  <si>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</si>
  <si>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</si>
  <si>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</si>
  <si>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</si>
  <si>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</si>
  <si>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</si>
  <si>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</si>
  <si>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</si>
  <si>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</si>
  <si>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</si>
  <si>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</si>
  <si>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</si>
  <si>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</si>
  <si>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</si>
  <si>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</si>
  <si>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</si>
  <si>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</si>
  <si>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</si>
  <si>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</si>
  <si>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</si>
  <si>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</si>
  <si>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</si>
  <si>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</si>
  <si>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</si>
  <si>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</si>
  <si>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</si>
  <si>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</si>
  <si>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</si>
  <si>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</si>
  <si>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</si>
  <si>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</si>
  <si>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</si>
  <si>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</si>
  <si>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</si>
  <si>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</si>
  <si>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</si>
  <si>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</si>
  <si>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</si>
  <si>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</si>
  <si>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</si>
  <si>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</si>
  <si>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</si>
  <si>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</si>
  <si>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</si>
  <si>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</si>
  <si>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</si>
  <si>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</si>
  <si>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</si>
  <si>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</si>
  <si>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</si>
  <si>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</si>
  <si>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</si>
  <si>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</si>
  <si>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</si>
  <si>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</si>
  <si>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</si>
  <si>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</si>
  <si>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</si>
  <si>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</si>
  <si>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</si>
  <si>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</si>
  <si>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</si>
  <si>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</si>
  <si>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</si>
  <si>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</si>
  <si>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</si>
  <si>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</si>
  <si>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</si>
  <si>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</si>
  <si>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</si>
  <si>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</si>
  <si>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</si>
  <si>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</si>
  <si>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</si>
  <si>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</si>
  <si>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</si>
  <si>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</si>
  <si>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</si>
  <si>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</si>
  <si>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</si>
  <si>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</si>
  <si>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</si>
  <si>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</si>
  <si>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</si>
  <si>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</si>
  <si>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</si>
  <si>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</si>
  <si>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</si>
  <si>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</si>
  <si>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</si>
  <si>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</si>
  <si>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</si>
  <si>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</si>
  <si>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</si>
  <si>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</si>
  <si>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</si>
  <si>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</si>
  <si>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</si>
  <si>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</si>
  <si>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</si>
  <si>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</si>
  <si>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</si>
  <si>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</si>
  <si>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</si>
  <si>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</si>
  <si>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</si>
  <si>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</si>
  <si>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</si>
  <si>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</si>
  <si>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</si>
  <si>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</si>
  <si>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</si>
  <si>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</si>
  <si>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</si>
  <si>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</si>
  <si>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</si>
  <si>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</si>
  <si>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</si>
  <si>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</si>
  <si>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</si>
  <si>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</si>
  <si>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</si>
  <si>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</si>
  <si>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</si>
  <si>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</si>
  <si>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</si>
  <si>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</si>
  <si>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</si>
  <si>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</si>
  <si>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</si>
  <si>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</si>
  <si>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</si>
  <si>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</si>
  <si>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</si>
  <si>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</si>
  <si>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</si>
  <si>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</si>
  <si>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</si>
  <si>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</si>
  <si>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</si>
  <si>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</si>
  <si>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</si>
  <si>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</si>
  <si>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</si>
  <si>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</si>
  <si>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</si>
  <si>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</si>
  <si>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</si>
  <si>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</si>
  <si>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</si>
  <si>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</si>
  <si>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</si>
  <si>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</si>
  <si>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</si>
  <si>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</si>
  <si>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</si>
  <si>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</si>
  <si>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</si>
  <si>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</si>
  <si>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</si>
  <si>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</si>
  <si>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</si>
  <si>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</si>
  <si>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</si>
  <si>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</si>
  <si>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</si>
  <si>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</si>
  <si>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</si>
  <si>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</si>
  <si>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</si>
  <si>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</si>
  <si>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</si>
  <si>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</si>
  <si>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</si>
  <si>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</si>
  <si>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</si>
  <si>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</si>
  <si>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</si>
  <si>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</si>
  <si>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</si>
  <si>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</si>
  <si>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</si>
  <si>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</si>
  <si>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</si>
  <si>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</si>
  <si>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</si>
  <si>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</si>
  <si>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</si>
  <si>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</si>
  <si>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</si>
  <si>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</si>
  <si>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</si>
  <si>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</si>
  <si>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</si>
  <si>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</si>
  <si>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</si>
  <si>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</si>
  <si>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</si>
  <si>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</si>
  <si>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</si>
  <si>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</si>
  <si>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</si>
  <si>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</si>
  <si>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</si>
  <si>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</si>
  <si>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</si>
  <si>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</si>
  <si>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</si>
  <si>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</si>
  <si>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</si>
  <si>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</si>
  <si>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</si>
  <si>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</si>
  <si>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</si>
  <si>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</si>
  <si>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</si>
  <si>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</si>
  <si>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</si>
  <si>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</si>
  <si>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</si>
  <si>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</si>
  <si>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</si>
  <si>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</si>
  <si>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</si>
  <si>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</si>
  <si>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</si>
  <si>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</si>
  <si>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</si>
  <si>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</si>
  <si>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</si>
  <si>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</si>
  <si>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</si>
  <si>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</si>
  <si>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</si>
  <si>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</si>
  <si>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</si>
  <si>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</si>
  <si>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</si>
  <si>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</si>
  <si>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</si>
  <si>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</si>
  <si>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</si>
  <si>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</si>
  <si>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</si>
  <si>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</si>
  <si>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</si>
  <si>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</si>
  <si>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</si>
  <si>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</si>
  <si>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</si>
  <si>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</si>
  <si>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</si>
  <si>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</si>
  <si>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</si>
  <si>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</si>
  <si>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</si>
  <si>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</si>
  <si>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</si>
  <si>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</si>
  <si>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</si>
  <si>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</si>
  <si>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</si>
  <si>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</si>
  <si>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</si>
  <si>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</si>
  <si>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</si>
  <si>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</si>
  <si>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</si>
  <si>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</si>
  <si>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</si>
  <si>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</si>
  <si>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</si>
  <si>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</si>
  <si>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</si>
  <si>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</si>
  <si>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</si>
  <si>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</si>
  <si>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</si>
  <si>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</si>
  <si>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</si>
  <si>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</si>
  <si>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</si>
  <si>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</si>
  <si>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</si>
  <si>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</si>
  <si>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</si>
  <si>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</si>
  <si>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</si>
  <si>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</si>
  <si>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</si>
  <si>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</si>
  <si>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</si>
  <si>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</si>
  <si>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</si>
  <si>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</si>
  <si>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</si>
  <si>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</si>
  <si>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</si>
  <si>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</si>
  <si>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</si>
  <si>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</si>
  <si>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</si>
  <si>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</si>
  <si>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</si>
  <si>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</si>
  <si>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</si>
  <si>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</si>
  <si>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</si>
  <si>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</si>
  <si>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</si>
  <si>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</si>
  <si>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</si>
  <si>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</si>
  <si>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</si>
  <si>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</si>
  <si>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</si>
  <si>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</si>
  <si>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</si>
  <si>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</si>
  <si>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</si>
  <si>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</si>
  <si>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</si>
  <si>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</si>
  <si>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</si>
  <si>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</si>
  <si>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</si>
  <si>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</si>
  <si>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</si>
  <si>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</si>
  <si>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</si>
  <si>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</si>
  <si>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</si>
  <si>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</si>
  <si>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</si>
  <si>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</si>
  <si>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</si>
  <si>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</si>
  <si>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</si>
  <si>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</si>
  <si>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</si>
  <si>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</si>
  <si>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</si>
  <si>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</si>
  <si>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</si>
  <si>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</si>
  <si>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</si>
  <si>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</si>
  <si>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</si>
  <si>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</si>
  <si>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</si>
  <si>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</si>
  <si>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</si>
  <si>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</si>
  <si>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</si>
  <si>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</si>
  <si>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</si>
  <si>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</si>
  <si>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</si>
  <si>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</si>
  <si>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</si>
  <si>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</si>
  <si>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</si>
  <si>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</si>
  <si>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</si>
  <si>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</si>
  <si>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</si>
  <si>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</si>
  <si>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</si>
  <si>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</si>
  <si>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</si>
  <si>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</si>
  <si>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</si>
  <si>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</si>
  <si>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</si>
  <si>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</si>
  <si>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</si>
  <si>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</si>
  <si>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</si>
  <si>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</si>
  <si>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</si>
  <si>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</si>
  <si>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</si>
  <si>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</si>
  <si>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</si>
  <si>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</si>
  <si>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</si>
  <si>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</si>
  <si>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</si>
  <si>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</si>
  <si>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</si>
  <si>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</si>
  <si>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</si>
  <si>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</si>
  <si>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</si>
  <si>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</si>
  <si>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</si>
  <si>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</si>
  <si>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</si>
  <si>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</si>
  <si>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</si>
  <si>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</si>
  <si>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</si>
  <si>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</si>
  <si>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</si>
  <si>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</si>
  <si>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</si>
  <si>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</si>
  <si>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</si>
  <si>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</si>
  <si>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</si>
  <si>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</si>
  <si>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</si>
  <si>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</si>
  <si>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</si>
  <si>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</si>
  <si>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</si>
  <si>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</si>
  <si>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</si>
  <si>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</si>
  <si>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</si>
  <si>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</si>
  <si>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</si>
  <si>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</si>
  <si>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</si>
  <si>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</si>
  <si>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</si>
  <si>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</si>
  <si>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</si>
  <si>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</si>
  <si>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</si>
  <si>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</si>
  <si>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</si>
  <si>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</si>
  <si>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</si>
  <si>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</si>
  <si>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</si>
  <si>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</si>
  <si>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</si>
  <si>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</si>
  <si>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</si>
  <si>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</si>
  <si>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</si>
  <si>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</si>
  <si>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</si>
  <si>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</si>
  <si>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</si>
  <si>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</si>
  <si>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</si>
  <si>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</si>
  <si>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</si>
  <si>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</si>
  <si>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</si>
  <si>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</si>
  <si>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</si>
  <si>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</si>
  <si>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</si>
  <si>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</si>
  <si>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</si>
  <si>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</si>
  <si>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</si>
  <si>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</si>
  <si>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</si>
  <si>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</si>
  <si>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</si>
  <si>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</si>
  <si>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</si>
  <si>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</si>
  <si>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</si>
  <si>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</si>
  <si>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</si>
  <si>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</si>
  <si>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</si>
  <si>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</si>
  <si>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</si>
  <si>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</si>
  <si>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</si>
  <si>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</si>
  <si>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</si>
  <si>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</si>
  <si>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</si>
  <si>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</si>
  <si>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</si>
  <si>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</si>
  <si>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</si>
  <si>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</si>
  <si>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</si>
  <si>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</si>
  <si>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</si>
  <si>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</si>
  <si>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</si>
  <si>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</si>
  <si>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</si>
  <si>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</si>
  <si>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</si>
  <si>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</si>
  <si>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</si>
  <si>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</si>
  <si>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</si>
  <si>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</si>
  <si>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</si>
  <si>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</si>
  <si>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</si>
  <si>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</si>
  <si>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</si>
  <si>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</si>
  <si>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</si>
  <si>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</si>
  <si>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</si>
  <si>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</si>
  <si>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</si>
  <si>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</si>
  <si>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</si>
  <si>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</si>
  <si>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</si>
  <si>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</si>
  <si>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</si>
  <si>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</si>
  <si>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</si>
  <si>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</si>
  <si>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</si>
  <si>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</si>
  <si>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</si>
  <si>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</si>
  <si>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</si>
  <si>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</si>
  <si>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</si>
  <si>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</si>
  <si>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</si>
  <si>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</si>
  <si>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</si>
  <si>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</si>
  <si>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</si>
  <si>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</si>
  <si>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</si>
  <si>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</si>
  <si>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</si>
  <si>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</si>
  <si>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</si>
  <si>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</si>
  <si>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</si>
  <si>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</si>
  <si>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</si>
  <si>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</si>
  <si>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</si>
  <si>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</si>
  <si>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</si>
  <si>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</si>
  <si>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</si>
  <si>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</si>
  <si>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</si>
  <si>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</si>
  <si>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</si>
  <si>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</si>
  <si>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</si>
  <si>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</si>
  <si>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</si>
  <si>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</si>
  <si>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</si>
  <si>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</si>
  <si>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</si>
  <si>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</si>
  <si>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</si>
  <si>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</si>
  <si>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</si>
  <si>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</si>
  <si>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</si>
  <si>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</si>
  <si>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</si>
  <si>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</si>
  <si>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</si>
  <si>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</si>
  <si>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</si>
  <si>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</si>
  <si>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</si>
  <si>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</si>
  <si>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</si>
  <si>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</si>
  <si>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</si>
  <si>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</si>
  <si>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</si>
  <si>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</si>
  <si>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</si>
  <si>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</si>
  <si>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</si>
  <si>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</si>
  <si>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</si>
  <si>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</si>
  <si>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</si>
  <si>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</si>
  <si>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</si>
  <si>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</si>
  <si>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</si>
  <si>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</si>
  <si>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</si>
  <si>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</si>
  <si>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</si>
  <si>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</si>
  <si>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</si>
  <si>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</si>
  <si>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</si>
  <si>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</si>
  <si>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</si>
  <si>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</si>
  <si>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</si>
  <si>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</si>
  <si>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</si>
  <si>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</si>
  <si>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</si>
  <si>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</si>
  <si>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</si>
  <si>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</si>
  <si>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</si>
  <si>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</si>
  <si>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</si>
  <si>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</si>
  <si>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</si>
  <si>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</si>
  <si>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</si>
  <si>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</si>
  <si>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</si>
  <si>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</si>
  <si>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</si>
  <si>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</si>
  <si>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</si>
  <si>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</si>
  <si>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</si>
  <si>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</si>
  <si>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</si>
  <si>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</si>
  <si>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</si>
  <si>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</si>
  <si>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</si>
  <si>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</si>
  <si>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</si>
  <si>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</si>
  <si>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</si>
  <si>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</si>
  <si>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</si>
  <si>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</si>
  <si>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</si>
  <si>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</si>
  <si>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</si>
  <si>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</si>
  <si>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</si>
  <si>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</si>
  <si>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</si>
  <si>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</si>
  <si>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</si>
  <si>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</si>
  <si>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</si>
  <si>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</si>
  <si>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</si>
  <si>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</si>
  <si>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</si>
  <si>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</si>
  <si>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</si>
  <si>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</si>
  <si>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</si>
  <si>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</si>
  <si>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</si>
  <si>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</si>
  <si>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</si>
  <si>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</si>
  <si>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</si>
  <si>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</si>
  <si>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</si>
  <si>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</si>
  <si>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</si>
  <si>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</si>
  <si>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</si>
  <si>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</si>
  <si>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</si>
  <si>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</si>
  <si>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</si>
  <si>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</si>
  <si>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</si>
  <si>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</si>
  <si>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</si>
  <si>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</si>
  <si>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</si>
  <si>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</si>
  <si>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</si>
  <si>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</si>
  <si>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</si>
  <si>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</si>
  <si>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</si>
  <si>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</si>
  <si>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</si>
  <si>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</si>
  <si>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</si>
  <si>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</si>
  <si>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</si>
  <si>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</si>
  <si>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</si>
  <si>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</si>
  <si>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</si>
  <si>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</si>
  <si>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</si>
  <si>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</si>
  <si>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</si>
  <si>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</si>
  <si>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</si>
  <si>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</si>
  <si>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</si>
  <si>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</si>
  <si>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</si>
  <si>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</si>
  <si>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</si>
  <si>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</si>
  <si>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</si>
  <si>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</si>
  <si>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</si>
  <si>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</si>
  <si>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</si>
  <si>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</si>
  <si>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</si>
  <si>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</si>
  <si>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</si>
  <si>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</si>
  <si>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</si>
  <si>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</si>
  <si>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</si>
  <si>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</si>
  <si>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</si>
  <si>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</si>
  <si>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</si>
  <si>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</si>
  <si>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</si>
  <si>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</si>
  <si>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</si>
  <si>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</si>
  <si>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</si>
  <si>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</si>
  <si>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</si>
  <si>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</si>
  <si>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</si>
  <si>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</si>
  <si>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</si>
  <si>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</si>
  <si>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</si>
  <si>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</si>
  <si>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</si>
  <si>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</si>
  <si>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</si>
  <si>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</si>
  <si>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</si>
  <si>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</si>
  <si>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</si>
  <si>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</si>
  <si>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</si>
  <si>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</si>
  <si>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</si>
  <si>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</si>
  <si>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</si>
  <si>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</si>
  <si>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</si>
  <si>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</si>
  <si>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</si>
  <si>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</si>
  <si>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</si>
  <si>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</si>
  <si>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</si>
  <si>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</si>
  <si>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</si>
  <si>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</si>
  <si>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</si>
  <si>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</si>
  <si>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</si>
  <si>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</si>
  <si>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</si>
  <si>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</si>
  <si>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</si>
  <si>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</si>
  <si>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</si>
  <si>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</si>
  <si>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</si>
  <si>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</si>
  <si>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</si>
  <si>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</si>
  <si>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</si>
  <si>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</si>
  <si>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</si>
  <si>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</si>
  <si>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</si>
  <si>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</si>
  <si>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</si>
  <si>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</si>
  <si>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</si>
  <si>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</si>
  <si>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</si>
  <si>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</si>
  <si>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</si>
  <si>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</si>
  <si>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</si>
  <si>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</si>
  <si>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</si>
  <si>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</si>
  <si>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</si>
  <si>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</si>
  <si>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</si>
  <si>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</si>
  <si>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</si>
  <si>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</si>
  <si>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</si>
  <si>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</si>
  <si>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</si>
  <si>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</si>
  <si>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</si>
  <si>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</si>
  <si>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</si>
  <si>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</si>
  <si>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</si>
  <si>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</si>
  <si>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</si>
  <si>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</si>
  <si>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</si>
  <si>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</si>
  <si>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</si>
  <si>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</si>
  <si>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</si>
  <si>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</si>
  <si>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</si>
  <si>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</si>
  <si>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</si>
  <si>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</si>
  <si>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</si>
  <si>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</si>
  <si>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</si>
  <si>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</si>
  <si>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</si>
  <si>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</si>
  <si>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</si>
  <si>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</si>
  <si>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</si>
  <si>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</si>
  <si>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</si>
  <si>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</si>
  <si>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</si>
  <si>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</si>
  <si>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</si>
  <si>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</si>
  <si>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</si>
  <si>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</si>
  <si>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</si>
  <si>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</si>
  <si>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</si>
  <si>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</si>
  <si>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</si>
  <si>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</si>
  <si>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</si>
  <si>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</si>
  <si>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</si>
  <si>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</si>
  <si>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</si>
  <si>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</si>
  <si>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</si>
  <si>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</si>
  <si>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</si>
  <si>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</si>
  <si>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</si>
  <si>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</si>
  <si>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</si>
  <si>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</si>
  <si>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</si>
  <si>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</si>
  <si>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</si>
  <si>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</si>
  <si>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</si>
  <si>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</si>
  <si>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</si>
  <si>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</si>
  <si>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</si>
  <si>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</si>
  <si>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</si>
  <si>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</si>
  <si>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</si>
  <si>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</si>
  <si>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</si>
  <si>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</si>
  <si>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</si>
  <si>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</si>
  <si>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</si>
  <si>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</si>
  <si>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</si>
  <si>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</si>
  <si>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</si>
  <si>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</si>
  <si>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</si>
  <si>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</si>
  <si>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</si>
  <si>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</si>
  <si>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</si>
  <si>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</si>
  <si>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</si>
  <si>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</si>
  <si>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</si>
  <si>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</si>
  <si>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</si>
  <si>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</si>
  <si>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</si>
  <si>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</si>
  <si>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</si>
  <si>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</si>
  <si>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</si>
  <si>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</si>
  <si>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</si>
  <si>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</si>
  <si>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</si>
  <si>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</si>
  <si>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</si>
  <si>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</si>
  <si>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</si>
  <si>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</si>
  <si>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</si>
  <si>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</si>
  <si>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</si>
  <si>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</si>
  <si>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</si>
  <si>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</si>
  <si>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</si>
  <si>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</si>
  <si>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</si>
  <si>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</si>
  <si>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</si>
  <si>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</si>
  <si>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</si>
  <si>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</si>
  <si>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</si>
  <si>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</si>
  <si>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</si>
  <si>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</si>
  <si>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</si>
  <si>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</si>
  <si>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</si>
  <si>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</si>
  <si>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</si>
  <si>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</si>
  <si>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</si>
  <si>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</si>
  <si>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</si>
  <si>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</si>
  <si>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</si>
  <si>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</si>
  <si>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</si>
  <si>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</si>
  <si>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</si>
  <si>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</si>
  <si>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</si>
  <si>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</si>
  <si>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</si>
  <si>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</si>
  <si>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</si>
  <si>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</si>
  <si>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</si>
  <si>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</si>
  <si>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</si>
  <si>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</si>
  <si>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</si>
  <si>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</si>
  <si>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</si>
  <si>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</si>
  <si>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</si>
  <si>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</si>
  <si>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</si>
  <si>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</si>
  <si>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</si>
  <si>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</si>
  <si>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</si>
  <si>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</si>
  <si>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</si>
  <si>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</si>
  <si>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</si>
  <si>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</si>
  <si>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</si>
  <si>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</si>
  <si>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</si>
  <si>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</si>
  <si>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</si>
  <si>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</si>
  <si>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</si>
  <si>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</si>
  <si>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</si>
  <si>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</si>
  <si>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</si>
  <si>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</si>
  <si>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</si>
  <si>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</si>
  <si>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</si>
  <si>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</si>
  <si>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</si>
  <si>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</si>
  <si>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</si>
  <si>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</si>
  <si>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</si>
  <si>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</si>
  <si>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</si>
  <si>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</si>
  <si>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</si>
  <si>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</si>
  <si>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</si>
  <si>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</si>
  <si>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</si>
  <si>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</si>
  <si>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</si>
  <si>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</si>
  <si>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</si>
  <si>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</si>
  <si>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</si>
  <si>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</si>
  <si>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</si>
  <si>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</si>
  <si>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</si>
  <si>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</si>
  <si>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</si>
  <si>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</si>
  <si>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</si>
  <si>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</si>
  <si>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</si>
  <si>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</si>
  <si>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</si>
  <si>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</si>
  <si>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</si>
  <si>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</si>
  <si>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</si>
  <si>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</si>
  <si>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</si>
  <si>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</si>
  <si>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</si>
  <si>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</si>
  <si>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</si>
  <si>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</si>
  <si>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</si>
  <si>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</si>
  <si>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</si>
  <si>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</si>
  <si>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</si>
  <si>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</si>
  <si>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</si>
  <si>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</si>
  <si>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</si>
  <si>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</si>
  <si>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</si>
  <si>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</si>
  <si>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</si>
  <si>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</si>
  <si>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</si>
  <si>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</si>
  <si>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</si>
  <si>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</si>
  <si>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</si>
  <si>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</si>
  <si>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</si>
  <si>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</si>
  <si>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</si>
  <si>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</si>
  <si>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</si>
  <si>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</si>
  <si>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</si>
  <si>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</si>
  <si>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</si>
  <si>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</si>
  <si>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</si>
  <si>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</si>
  <si>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</si>
  <si>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</si>
  <si>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</si>
  <si>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</si>
  <si>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</si>
  <si>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</si>
  <si>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</si>
  <si>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</si>
  <si>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</si>
  <si>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</si>
  <si>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</si>
  <si>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</si>
  <si>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</si>
  <si>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</si>
  <si>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</si>
  <si>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</si>
  <si>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</si>
  <si>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</si>
  <si>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</si>
  <si>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</si>
  <si>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</si>
  <si>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</si>
  <si>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</si>
  <si>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</si>
  <si>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</si>
  <si>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</si>
  <si>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</si>
  <si>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</si>
  <si>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</si>
  <si>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</si>
  <si>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</si>
  <si>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</si>
  <si>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</si>
  <si>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</si>
  <si>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</si>
  <si>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</si>
  <si>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</si>
  <si>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</si>
  <si>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</si>
  <si>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</si>
  <si>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</si>
  <si>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</si>
  <si>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</si>
  <si>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</si>
  <si>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</si>
  <si>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</si>
  <si>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</si>
  <si>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</si>
  <si>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</si>
  <si>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</si>
  <si>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</si>
  <si>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</si>
  <si>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</si>
  <si>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</si>
  <si>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</si>
  <si>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</si>
  <si>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</si>
  <si>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</si>
  <si>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</si>
  <si>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</si>
  <si>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</si>
  <si>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</si>
  <si>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</si>
  <si>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</si>
  <si>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</si>
  <si>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</si>
  <si>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</si>
  <si>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</si>
  <si>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</si>
  <si>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</si>
  <si>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</si>
  <si>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</si>
  <si>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</si>
  <si>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</si>
  <si>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</si>
  <si>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</si>
  <si>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</si>
  <si>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</si>
  <si>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</si>
  <si>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</si>
  <si>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</si>
  <si>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</si>
  <si>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</si>
  <si>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</si>
  <si>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</si>
  <si>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</si>
  <si>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</si>
  <si>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</si>
  <si>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</si>
  <si>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</si>
  <si>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</si>
  <si>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</si>
  <si>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</si>
  <si>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</si>
  <si>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</si>
  <si>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</si>
  <si>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</si>
  <si>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</si>
  <si>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</si>
  <si>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</si>
  <si>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</si>
  <si>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</si>
  <si>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</si>
  <si>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</si>
  <si>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</si>
  <si>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</si>
  <si>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</si>
  <si>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</si>
  <si>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</si>
  <si>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</si>
  <si>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</si>
  <si>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</si>
  <si>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</si>
  <si>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</si>
  <si>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</si>
  <si>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</si>
  <si>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</si>
  <si>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</si>
  <si>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</si>
  <si>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</si>
  <si>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</si>
  <si>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</si>
  <si>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</si>
  <si>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</si>
  <si>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</si>
  <si>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</si>
  <si>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</si>
  <si>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</si>
  <si>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</si>
  <si>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</si>
  <si>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</si>
  <si>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</si>
  <si>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</si>
  <si>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</si>
  <si>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</si>
  <si>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</si>
  <si>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</si>
  <si>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</si>
  <si>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</si>
  <si>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</si>
  <si>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</si>
  <si>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</si>
  <si>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</si>
  <si>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</si>
  <si>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</si>
  <si>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</si>
  <si>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</si>
  <si>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</si>
  <si>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</si>
  <si>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</si>
  <si>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</si>
  <si>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</si>
  <si>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</si>
  <si>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</si>
  <si>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</si>
  <si>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</si>
  <si>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</si>
  <si>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</si>
  <si>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</si>
  <si>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</si>
  <si>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</si>
  <si>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</si>
  <si>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</si>
  <si>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</si>
  <si>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</si>
  <si>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</si>
  <si>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</si>
  <si>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</si>
  <si>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</si>
  <si>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</si>
  <si>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</si>
  <si>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</si>
  <si>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</si>
  <si>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</si>
  <si>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</si>
  <si>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</si>
  <si>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</si>
  <si>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</si>
  <si>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</si>
  <si>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</si>
  <si>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</si>
  <si>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</si>
  <si>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</si>
  <si>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</si>
  <si>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</si>
  <si>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</si>
  <si>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</si>
  <si>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</si>
  <si>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</si>
  <si>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</si>
  <si>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</si>
  <si>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</si>
  <si>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</si>
  <si>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</si>
  <si>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</si>
  <si>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</si>
  <si>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</si>
  <si>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</si>
  <si>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</si>
  <si>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</si>
  <si>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</si>
  <si>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</si>
  <si>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</si>
  <si>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</si>
  <si>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</si>
  <si>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</si>
  <si>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</si>
  <si>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</si>
  <si>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</si>
  <si>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</si>
  <si>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</si>
  <si>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</si>
  <si>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</si>
  <si>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</si>
  <si>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</si>
  <si>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</si>
  <si>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</si>
  <si>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</si>
  <si>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</si>
  <si>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</si>
  <si>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</si>
  <si>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</si>
  <si>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</si>
  <si>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</si>
  <si>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</si>
  <si>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</si>
  <si>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</si>
  <si>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</si>
  <si>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</si>
  <si>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</si>
  <si>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</si>
  <si>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</si>
  <si>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</si>
  <si>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</si>
  <si>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</si>
  <si>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</si>
  <si>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</si>
  <si>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</si>
  <si>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</si>
  <si>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</si>
  <si>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</si>
  <si>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</si>
  <si>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</si>
  <si>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</si>
  <si>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</si>
  <si>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</si>
  <si>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</si>
  <si>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</si>
  <si>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</si>
  <si>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</si>
  <si>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</si>
  <si>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</si>
  <si>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</si>
  <si>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</si>
  <si>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</si>
  <si>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</si>
  <si>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</si>
  <si>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</si>
  <si>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</si>
  <si>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</si>
  <si>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</si>
  <si>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</si>
  <si>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</si>
  <si>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</si>
  <si>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</si>
  <si>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</si>
  <si>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</si>
  <si>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</si>
  <si>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</si>
  <si>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</si>
  <si>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</si>
  <si>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</si>
  <si>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</si>
  <si>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</si>
  <si>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</si>
  <si>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</si>
  <si>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</si>
  <si>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</si>
  <si>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</si>
  <si>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</si>
  <si>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</si>
  <si>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</si>
  <si>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</si>
  <si>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</si>
  <si>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</si>
  <si>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</si>
  <si>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</si>
  <si>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</si>
  <si>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</si>
  <si>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</si>
  <si>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</si>
  <si>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</si>
  <si>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</si>
  <si>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</si>
  <si>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</si>
  <si>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</si>
  <si>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</si>
  <si>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</si>
  <si>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</si>
  <si>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</si>
  <si>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</si>
  <si>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</si>
  <si>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</si>
  <si>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</si>
  <si>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</si>
  <si>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</si>
  <si>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</si>
  <si>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</si>
  <si>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</si>
  <si>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</si>
  <si>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</si>
  <si>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</si>
  <si>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</si>
  <si>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</si>
  <si>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</si>
  <si>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</si>
  <si>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</si>
  <si>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</si>
  <si>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</si>
  <si>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</si>
  <si>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</si>
  <si>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</si>
  <si>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</si>
  <si>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</si>
  <si>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</si>
  <si>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</si>
  <si>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</si>
  <si>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</si>
  <si>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</si>
  <si>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</si>
  <si>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</si>
  <si>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</si>
  <si>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</si>
  <si>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</si>
  <si>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</si>
  <si>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</si>
  <si>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</si>
  <si>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</si>
  <si>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</si>
  <si>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</si>
  <si>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</si>
  <si>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</si>
  <si>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</si>
  <si>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</si>
  <si>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</si>
  <si>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</si>
  <si>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</si>
  <si>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</si>
  <si>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</si>
  <si>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</si>
  <si>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</si>
  <si>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</si>
  <si>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</si>
  <si>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</si>
  <si>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</si>
  <si>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</si>
  <si>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</si>
  <si>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</si>
  <si>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</si>
  <si>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</si>
  <si>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</si>
  <si>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</si>
  <si>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</si>
  <si>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</si>
  <si>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</si>
  <si>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</si>
  <si>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</si>
  <si>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</si>
  <si>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</si>
  <si>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</si>
  <si>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</si>
  <si>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</si>
  <si>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</si>
  <si>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</si>
  <si>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</si>
  <si>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</si>
  <si>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</si>
  <si>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</si>
  <si>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</si>
  <si>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</si>
  <si>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</si>
  <si>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</si>
  <si>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</si>
  <si>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</si>
  <si>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</si>
  <si>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</si>
  <si>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</si>
  <si>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</si>
  <si>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</si>
  <si>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</si>
  <si>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</si>
  <si>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</si>
  <si>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</si>
  <si>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</si>
  <si>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</si>
  <si>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</si>
  <si>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</si>
  <si>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</si>
  <si>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</si>
  <si>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</si>
  <si>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</si>
  <si>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</si>
  <si>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</si>
  <si>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</si>
  <si>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</si>
  <si>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</si>
  <si>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</si>
  <si>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</si>
  <si>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</si>
  <si>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</si>
  <si>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</si>
  <si>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</si>
  <si>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</si>
  <si>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</si>
  <si>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</si>
  <si>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</si>
  <si>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</si>
  <si>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</si>
  <si>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</si>
  <si>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</si>
  <si>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</si>
  <si>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</si>
  <si>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</si>
  <si>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</si>
  <si>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</si>
  <si>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</si>
  <si>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</si>
  <si>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</si>
  <si>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</si>
  <si>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</si>
  <si>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</si>
  <si>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</si>
  <si>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</si>
  <si>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</si>
  <si>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</si>
  <si>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</si>
  <si>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</si>
  <si>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</si>
  <si>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</si>
  <si>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</si>
  <si>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</si>
  <si>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</si>
  <si>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</si>
  <si>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</si>
  <si>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</si>
  <si>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</si>
  <si>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</si>
  <si>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</si>
  <si>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</si>
  <si>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</si>
  <si>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</si>
  <si>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</si>
  <si>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</si>
  <si>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</si>
  <si>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</si>
  <si>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</si>
  <si>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</si>
  <si>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</si>
  <si>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</si>
  <si>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</si>
  <si>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</si>
  <si>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</si>
  <si>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</si>
  <si>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</si>
  <si>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</si>
  <si>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</si>
  <si>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</si>
  <si>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</si>
  <si>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</si>
  <si>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</si>
  <si>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</si>
  <si>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</si>
  <si>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</si>
  <si>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</si>
  <si>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</si>
  <si>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</si>
  <si>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</si>
  <si>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</si>
  <si>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</si>
  <si>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</si>
  <si>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</si>
  <si>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</si>
  <si>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</si>
  <si>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</si>
  <si>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</si>
  <si>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</si>
  <si>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</si>
  <si>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</si>
  <si>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</si>
  <si>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</si>
  <si>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</si>
  <si>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</si>
  <si>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</si>
  <si>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</si>
  <si>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</si>
  <si>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</si>
  <si>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</si>
  <si>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</si>
  <si>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</si>
  <si>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</si>
  <si>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</si>
  <si>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</si>
  <si>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</si>
  <si>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</si>
  <si>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</si>
  <si>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</si>
  <si>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</si>
  <si>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</si>
  <si>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</si>
  <si>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</si>
  <si>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</si>
  <si>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</si>
  <si>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</si>
  <si>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</si>
  <si>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</si>
  <si>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</si>
  <si>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</si>
  <si>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</si>
  <si>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</si>
  <si>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</si>
  <si>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</si>
  <si>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</si>
  <si>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</si>
  <si>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</si>
  <si>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</si>
  <si>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</si>
  <si>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</si>
  <si>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</si>
  <si>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</si>
  <si>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</si>
  <si>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</si>
  <si>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</si>
  <si>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</si>
  <si>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</si>
  <si>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</si>
  <si>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</si>
  <si>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</si>
  <si>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</si>
  <si>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</si>
  <si>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</si>
  <si>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</si>
  <si>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</si>
  <si>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</si>
  <si>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</si>
  <si>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</si>
  <si>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</si>
  <si>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</si>
  <si>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</si>
  <si>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</si>
  <si>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</si>
  <si>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</si>
  <si>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</si>
  <si>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</si>
  <si>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</si>
  <si>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</si>
  <si>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</si>
  <si>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</si>
  <si>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</si>
  <si>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</si>
  <si>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</si>
  <si>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</si>
  <si>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</si>
  <si>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</si>
  <si>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</si>
  <si>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</si>
  <si>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</si>
  <si>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</si>
  <si>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</si>
  <si>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</si>
  <si>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</si>
  <si>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</si>
  <si>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</si>
  <si>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</si>
  <si>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</si>
  <si>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</si>
  <si>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</si>
  <si>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</si>
  <si>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</si>
  <si>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</si>
  <si>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</si>
  <si>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</si>
  <si>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</si>
  <si>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</si>
  <si>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</si>
  <si>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</si>
  <si>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</si>
  <si>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</si>
  <si>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</si>
  <si>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</si>
  <si>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</si>
  <si>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</si>
  <si>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</si>
  <si>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</si>
  <si>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</si>
  <si>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</si>
  <si>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</si>
  <si>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</si>
  <si>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</si>
  <si>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</si>
  <si>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</si>
  <si>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</si>
  <si>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</si>
  <si>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</si>
  <si>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</si>
  <si>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</si>
  <si>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</si>
  <si>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</si>
  <si>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</si>
  <si>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</si>
  <si>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</si>
  <si>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</si>
  <si>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</si>
  <si>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</si>
  <si>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</si>
  <si>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</si>
  <si>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</si>
  <si>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</si>
  <si>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</si>
  <si>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</si>
  <si>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</si>
  <si>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</si>
  <si>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</si>
  <si>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</si>
  <si>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</si>
  <si>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</si>
  <si>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</si>
  <si>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</si>
  <si>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</si>
  <si>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</si>
  <si>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</si>
  <si>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</si>
  <si>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</si>
  <si>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</si>
  <si>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</si>
  <si>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</si>
  <si>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</si>
  <si>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</si>
  <si>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</si>
  <si>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</si>
  <si>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</si>
  <si>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</si>
  <si>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</si>
  <si>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</si>
  <si>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</si>
  <si>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</si>
  <si>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</si>
  <si>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</si>
  <si>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</si>
  <si>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</si>
  <si>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</si>
  <si>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</si>
  <si>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</si>
  <si>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</si>
  <si>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</si>
  <si>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</si>
  <si>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</si>
  <si>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</si>
  <si>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</si>
  <si>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</si>
  <si>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</si>
  <si>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</si>
  <si>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</si>
  <si>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</si>
  <si>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</si>
  <si>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</si>
  <si>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</si>
  <si>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</si>
  <si>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</si>
  <si>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</si>
  <si>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</si>
  <si>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</si>
  <si>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</si>
  <si>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</si>
  <si>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</si>
  <si>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</si>
  <si>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</si>
  <si>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</si>
  <si>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</si>
  <si>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</si>
  <si>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</si>
  <si>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</si>
  <si>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</si>
  <si>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</si>
  <si>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</si>
  <si>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</si>
  <si>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</si>
  <si>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</si>
  <si>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</si>
  <si>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</si>
  <si>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</si>
  <si>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</si>
  <si>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</si>
  <si>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</si>
  <si>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</si>
  <si>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</si>
  <si>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</si>
  <si>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</si>
  <si>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</si>
  <si>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</si>
  <si>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</si>
  <si>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</si>
  <si>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</si>
  <si>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</si>
  <si>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</si>
  <si>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</si>
  <si>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</si>
  <si>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</si>
  <si>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</si>
  <si>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</si>
  <si>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</si>
  <si>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</si>
  <si>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</si>
  <si>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</si>
  <si>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</si>
  <si>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</si>
  <si>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</si>
  <si>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</si>
  <si>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</si>
  <si>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</si>
  <si>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</si>
  <si>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</si>
  <si>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</si>
  <si>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</si>
  <si>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</si>
  <si>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</si>
  <si>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</si>
  <si>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</si>
  <si>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</si>
  <si>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</si>
  <si>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</si>
  <si>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</si>
  <si>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</si>
  <si>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</si>
  <si>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</si>
  <si>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</si>
  <si>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</si>
  <si>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</si>
  <si>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</si>
  <si>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</si>
  <si>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</si>
  <si>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</si>
  <si>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</si>
  <si>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</si>
  <si>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</si>
  <si>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</si>
  <si>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</si>
  <si>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</si>
  <si>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</si>
  <si>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</si>
  <si>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</si>
  <si>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</si>
  <si>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</si>
  <si>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</si>
  <si>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</si>
  <si>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</si>
  <si>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</si>
  <si>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</si>
  <si>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</si>
  <si>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</si>
  <si>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</si>
  <si>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</si>
  <si>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</si>
  <si>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</si>
  <si>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</si>
  <si>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</si>
  <si>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</si>
  <si>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</si>
  <si>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</si>
  <si>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</si>
  <si>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</si>
  <si>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</si>
  <si>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</si>
  <si>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</si>
  <si>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</si>
  <si>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</si>
  <si>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</si>
  <si>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</si>
  <si>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</si>
  <si>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</si>
  <si>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</si>
  <si>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</si>
  <si>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</si>
  <si>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</si>
  <si>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</si>
  <si>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</si>
  <si>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</si>
  <si>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</si>
  <si>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</si>
  <si>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</si>
  <si>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</si>
  <si>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</si>
  <si>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</si>
  <si>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</si>
  <si>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</si>
  <si>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</si>
  <si>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</si>
  <si>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</si>
  <si>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</si>
  <si>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</si>
  <si>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</si>
  <si>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</si>
  <si>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</si>
  <si>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</si>
  <si>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</si>
  <si>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</si>
  <si>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</si>
  <si>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</si>
  <si>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</si>
  <si>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</si>
  <si>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</si>
  <si>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</si>
  <si>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</si>
  <si>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</si>
  <si>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</si>
  <si>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</si>
  <si>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</si>
  <si>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</si>
  <si>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</si>
  <si>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</si>
  <si>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</si>
  <si>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</si>
  <si>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</si>
  <si>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</si>
  <si>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</si>
  <si>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</si>
  <si>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</si>
  <si>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</si>
  <si>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</si>
  <si>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</si>
  <si>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</si>
  <si>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</si>
  <si>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</si>
  <si>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</si>
  <si>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</si>
  <si>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</si>
  <si>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</si>
  <si>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</si>
  <si>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</si>
  <si>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</si>
  <si>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</si>
  <si>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</si>
  <si>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</si>
  <si>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</si>
  <si>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</si>
  <si>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</si>
  <si>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</si>
  <si>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</si>
  <si>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</si>
  <si>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</si>
  <si>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</si>
  <si>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</si>
  <si>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</si>
  <si>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</si>
  <si>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</si>
  <si>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</si>
  <si>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</si>
  <si>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</si>
  <si>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</si>
  <si>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</si>
  <si>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</si>
  <si>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</si>
  <si>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</si>
  <si>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</si>
  <si>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</si>
  <si>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</si>
  <si>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</si>
  <si>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</si>
  <si>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</si>
  <si>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</si>
  <si>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</si>
  <si>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</si>
  <si>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</si>
  <si>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</si>
  <si>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</si>
  <si>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</si>
  <si>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</si>
  <si>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</si>
  <si>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</si>
  <si>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</si>
  <si>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</si>
  <si>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</si>
  <si>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</si>
  <si>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</si>
  <si>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</si>
  <si>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</si>
  <si>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</si>
  <si>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</si>
  <si>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</si>
  <si>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</si>
  <si>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</si>
  <si>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</si>
  <si>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</si>
  <si>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</si>
  <si>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</si>
  <si>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</si>
  <si>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</si>
  <si>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</si>
  <si>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</si>
  <si>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</si>
  <si>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</si>
  <si>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</si>
  <si>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</si>
  <si>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</si>
  <si>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</si>
  <si>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</si>
  <si>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</si>
  <si>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</si>
  <si>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</si>
  <si>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</si>
  <si>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</si>
  <si>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</si>
  <si>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</si>
  <si>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</si>
  <si>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</si>
  <si>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</si>
  <si>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</si>
  <si>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</si>
  <si>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</si>
  <si>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</si>
  <si>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</si>
  <si>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</si>
  <si>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</si>
  <si>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</si>
  <si>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</si>
  <si>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</si>
  <si>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</si>
  <si>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</si>
  <si>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</si>
  <si>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</si>
  <si>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</si>
  <si>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</si>
  <si>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</si>
  <si>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</si>
  <si>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</si>
  <si>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</si>
  <si>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</si>
  <si>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</si>
  <si>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</si>
  <si>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</si>
  <si>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</si>
  <si>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</si>
  <si>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</si>
  <si>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</si>
  <si>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</si>
  <si>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</si>
  <si>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</si>
  <si>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</si>
  <si>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</si>
  <si>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</si>
  <si>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</si>
  <si>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</si>
  <si>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</si>
  <si>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</si>
  <si>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</si>
  <si>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</si>
  <si>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</si>
  <si>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</si>
  <si>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</si>
  <si>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</si>
  <si>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</si>
  <si>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</si>
  <si>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</si>
  <si>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</si>
  <si>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</si>
  <si>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</si>
  <si>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</si>
  <si>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</si>
  <si>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</si>
  <si>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</si>
  <si>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</si>
  <si>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</si>
  <si>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</si>
  <si>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</si>
  <si>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</si>
  <si>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</si>
  <si>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</si>
  <si>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</si>
  <si>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</si>
  <si>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</si>
  <si>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</si>
  <si>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</si>
  <si>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</si>
  <si>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</si>
  <si>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</si>
  <si>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</si>
  <si>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</si>
  <si>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</si>
  <si>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</si>
  <si>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</si>
  <si>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</si>
  <si>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</si>
  <si>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</si>
  <si>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</si>
  <si>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</si>
  <si>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</si>
  <si>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</si>
  <si>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</si>
  <si>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</si>
  <si>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</si>
  <si>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</si>
  <si>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</si>
  <si>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</si>
  <si>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</si>
  <si>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</si>
  <si>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</si>
  <si>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</si>
  <si>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</si>
  <si>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</si>
  <si>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</si>
  <si>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</si>
  <si>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</si>
  <si>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</si>
  <si>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</si>
  <si>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</si>
  <si>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</si>
  <si>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</si>
  <si>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</si>
  <si>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</si>
  <si>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</si>
  <si>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</si>
  <si>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</si>
  <si>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</si>
  <si>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</si>
  <si>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</si>
  <si>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</si>
  <si>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</si>
  <si>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</si>
  <si>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</si>
  <si>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</si>
  <si>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</si>
  <si>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</si>
  <si>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</si>
  <si>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</si>
  <si>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</si>
  <si>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</si>
  <si>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</si>
  <si>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</si>
  <si>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</si>
  <si>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</si>
  <si>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</si>
  <si>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</si>
  <si>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</si>
  <si>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</si>
  <si>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</si>
  <si>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</si>
  <si>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</si>
  <si>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</si>
  <si>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</si>
  <si>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</si>
  <si>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</si>
  <si>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</si>
  <si>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</si>
  <si>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</si>
  <si>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</si>
  <si>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</si>
  <si>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</si>
  <si>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</si>
  <si>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</si>
  <si>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</si>
  <si>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</si>
  <si>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</si>
  <si>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</si>
  <si>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</si>
  <si>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</si>
  <si>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</si>
  <si>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</si>
  <si>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</si>
  <si>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</si>
  <si>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</si>
  <si>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</si>
  <si>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</si>
  <si>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</si>
  <si>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</si>
  <si>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</si>
  <si>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</si>
  <si>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</si>
  <si>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</si>
  <si>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</si>
  <si>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</si>
  <si>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</si>
  <si>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</si>
  <si>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</si>
  <si>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</si>
  <si>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</si>
  <si>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</si>
  <si>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</si>
  <si>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</si>
  <si>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</si>
  <si>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</si>
  <si>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</si>
  <si>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</si>
  <si>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</si>
  <si>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</si>
  <si>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</si>
  <si>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</si>
  <si>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</si>
  <si>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</si>
  <si>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</si>
  <si>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</si>
  <si>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</si>
  <si>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</si>
  <si>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</si>
  <si>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</si>
  <si>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</si>
  <si>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</si>
  <si>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</si>
  <si>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</si>
  <si>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</si>
  <si>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</si>
  <si>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</si>
  <si>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</si>
  <si>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</si>
  <si>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</si>
  <si>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</si>
  <si>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</si>
  <si>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</si>
  <si>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</si>
  <si>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</si>
  <si>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</si>
  <si>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</si>
  <si>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</si>
  <si>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</si>
  <si>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</si>
  <si>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</si>
  <si>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</si>
  <si>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</si>
  <si>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</si>
  <si>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</si>
  <si>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</si>
  <si>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</si>
  <si>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</si>
  <si>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</si>
  <si>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</si>
  <si>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</si>
  <si>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</si>
  <si>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</si>
  <si>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</si>
  <si>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</si>
  <si>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</si>
  <si>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</si>
  <si>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</si>
  <si>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</si>
  <si>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</si>
  <si>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</si>
  <si>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</si>
  <si>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</si>
  <si>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</si>
  <si>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</si>
  <si>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</si>
  <si>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</si>
  <si>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</si>
  <si>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</si>
  <si>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</si>
  <si>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</si>
  <si>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</si>
  <si>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</si>
  <si>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</si>
  <si>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</si>
  <si>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</si>
  <si>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</si>
  <si>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</si>
  <si>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</si>
  <si>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</si>
  <si>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</si>
  <si>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</si>
  <si>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</si>
  <si>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</si>
  <si>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</si>
  <si>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</si>
  <si>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</si>
  <si>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</si>
  <si>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</si>
  <si>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</si>
  <si>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</si>
  <si>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</si>
  <si>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</si>
  <si>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</si>
  <si>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</si>
  <si>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</si>
  <si>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</si>
  <si>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</si>
  <si>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</si>
  <si>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</si>
  <si>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</si>
  <si>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</si>
  <si>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</si>
  <si>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</si>
  <si>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</si>
  <si>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</si>
  <si>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</si>
  <si>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</si>
  <si>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</si>
  <si>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</si>
  <si>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</si>
  <si>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</si>
  <si>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</si>
  <si>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</si>
  <si>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</si>
  <si>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</si>
  <si>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</si>
  <si>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</si>
  <si>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</si>
  <si>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</si>
  <si>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</si>
  <si>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</si>
  <si>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</si>
  <si>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</si>
  <si>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</si>
  <si>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</si>
  <si>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</si>
  <si>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</si>
  <si>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</si>
  <si>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</si>
  <si>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</si>
  <si>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</si>
  <si>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</si>
  <si>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</si>
  <si>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</si>
  <si>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</si>
  <si>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</si>
  <si>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</si>
  <si>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</si>
  <si>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</si>
  <si>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</si>
  <si>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</si>
  <si>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</si>
  <si>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</si>
  <si>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</si>
  <si>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</si>
  <si>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</si>
  <si>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</si>
  <si>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</si>
  <si>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</si>
  <si>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</si>
  <si>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</si>
  <si>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</si>
  <si>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</si>
  <si>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</si>
  <si>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</si>
  <si>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</si>
  <si>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</si>
  <si>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</si>
  <si>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</si>
  <si>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</si>
  <si>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</si>
  <si>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</si>
  <si>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</si>
  <si>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</si>
  <si>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</si>
  <si>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</si>
  <si>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</si>
  <si>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</si>
  <si>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</si>
  <si>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</si>
  <si>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</si>
  <si>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</si>
  <si>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</si>
  <si>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</si>
  <si>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</si>
  <si>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</si>
  <si>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</si>
  <si>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</si>
  <si>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</si>
  <si>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</si>
  <si>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</si>
  <si>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</si>
  <si>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</si>
  <si>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</si>
  <si>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</si>
  <si>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</si>
  <si>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</si>
  <si>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</si>
  <si>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</si>
  <si>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</si>
  <si>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</si>
  <si>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</si>
  <si>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</si>
  <si>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</si>
  <si>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</si>
  <si>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</si>
  <si>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</si>
  <si>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</si>
  <si>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</si>
  <si>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</si>
  <si>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</si>
  <si>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</si>
  <si>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</si>
  <si>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</si>
  <si>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</si>
  <si>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</si>
  <si>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</si>
  <si>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</si>
  <si>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</si>
  <si>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</si>
  <si>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</si>
  <si>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</si>
  <si>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</si>
  <si>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</si>
  <si>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</si>
  <si>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</si>
  <si>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</si>
  <si>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</si>
  <si>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</si>
  <si>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</si>
  <si>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</si>
  <si>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</si>
  <si>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</si>
  <si>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</si>
  <si>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</si>
  <si>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</si>
  <si>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</si>
  <si>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</si>
  <si>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</si>
  <si>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</si>
  <si>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</si>
  <si>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</si>
  <si>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</si>
  <si>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</si>
  <si>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</si>
  <si>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</si>
  <si>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</si>
  <si>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</si>
  <si>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</si>
  <si>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</si>
  <si>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</si>
  <si>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</si>
  <si>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</si>
  <si>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</si>
  <si>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</si>
  <si>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</si>
  <si>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</si>
  <si>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</si>
  <si>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</si>
  <si>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</si>
  <si>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</si>
  <si>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</si>
  <si>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</si>
  <si>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</si>
  <si>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</si>
  <si>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</si>
  <si>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</si>
  <si>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</si>
  <si>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</si>
  <si>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</si>
  <si>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</si>
  <si>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</si>
  <si>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</si>
  <si>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</si>
  <si>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</si>
  <si>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</si>
  <si>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</si>
  <si>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</si>
  <si>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</si>
  <si>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</si>
  <si>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</si>
  <si>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</si>
  <si>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</si>
  <si>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</si>
  <si>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</si>
  <si>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</si>
  <si>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</si>
  <si>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</si>
  <si>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</si>
  <si>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</si>
  <si>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</si>
  <si>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</si>
  <si>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</si>
  <si>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</si>
  <si>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</si>
  <si>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</si>
  <si>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</si>
  <si>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</si>
  <si>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</si>
  <si>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</si>
  <si>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</si>
  <si>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</si>
  <si>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</si>
  <si>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</si>
  <si>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</si>
  <si>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</si>
  <si>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</si>
  <si>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</si>
  <si>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</si>
  <si>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</si>
  <si>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</si>
  <si>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</si>
  <si>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</si>
  <si>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</si>
  <si>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</si>
  <si>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</si>
  <si>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</si>
  <si>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</si>
  <si>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</si>
  <si>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</si>
  <si>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</si>
  <si>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</si>
  <si>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</si>
  <si>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</si>
  <si>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</si>
  <si>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</si>
  <si>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</si>
  <si>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</si>
  <si>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</si>
  <si>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</si>
  <si>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</si>
  <si>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</si>
  <si>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</si>
  <si>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</si>
  <si>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</si>
  <si>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</si>
  <si>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</si>
  <si>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</si>
  <si>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</si>
  <si>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</si>
  <si>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</si>
  <si>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</si>
  <si>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</si>
  <si>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</si>
  <si>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</si>
  <si>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</si>
  <si>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</si>
  <si>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</si>
  <si>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</si>
  <si>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</si>
  <si>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</si>
  <si>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</si>
  <si>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</si>
  <si>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</si>
  <si>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</si>
  <si>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</si>
  <si>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</si>
  <si>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</si>
  <si>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</si>
  <si>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</si>
  <si>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</si>
  <si>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</si>
  <si>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</si>
  <si>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</si>
  <si>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</si>
  <si>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</si>
  <si>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</si>
  <si>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</si>
  <si>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</si>
  <si>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</si>
  <si>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</si>
  <si>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</si>
  <si>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</si>
  <si>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</si>
  <si>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</si>
  <si>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</si>
  <si>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</si>
  <si>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</si>
  <si>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</si>
  <si>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</si>
  <si>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</si>
  <si>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</si>
  <si>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</si>
  <si>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</si>
  <si>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</si>
  <si>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</si>
  <si>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</si>
  <si>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</si>
  <si>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</si>
  <si>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</si>
  <si>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</si>
  <si>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</si>
  <si>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</si>
  <si>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</si>
  <si>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</si>
  <si>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</si>
  <si>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</si>
  <si>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</si>
  <si>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</si>
  <si>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</si>
  <si>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</si>
  <si>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</si>
  <si>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</si>
  <si>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</si>
  <si>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</si>
  <si>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</si>
  <si>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</si>
  <si>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</si>
  <si>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</si>
  <si>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</si>
  <si>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</si>
  <si>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</si>
  <si>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</si>
  <si>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</si>
  <si>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</si>
  <si>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</si>
  <si>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</si>
  <si>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</si>
  <si>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</si>
  <si>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</si>
  <si>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</si>
  <si>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</si>
  <si>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</si>
  <si>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</si>
  <si>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</si>
  <si>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</si>
  <si>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</si>
  <si>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</si>
  <si>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</si>
  <si>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</si>
  <si>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</si>
  <si>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</si>
  <si>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</si>
  <si>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</si>
  <si>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</si>
  <si>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</si>
  <si>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</si>
  <si>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</si>
  <si>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</si>
  <si>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</si>
  <si>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</si>
  <si>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</si>
  <si>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</si>
  <si>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</si>
  <si>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</si>
  <si>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</si>
  <si>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</si>
  <si>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</si>
  <si>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</si>
  <si>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</si>
  <si>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</si>
  <si>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</si>
  <si>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</si>
  <si>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</si>
  <si>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</si>
  <si>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</si>
  <si>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</si>
  <si>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</si>
  <si>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</si>
  <si>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</si>
  <si>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</si>
  <si>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</si>
  <si>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</si>
  <si>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</si>
  <si>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</si>
  <si>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</si>
  <si>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</si>
  <si>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</si>
  <si>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</si>
  <si>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</si>
  <si>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</si>
  <si>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</si>
  <si>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</si>
  <si>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</si>
  <si>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</si>
  <si>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</si>
  <si>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</si>
  <si>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</si>
  <si>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</si>
  <si>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</si>
  <si>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</si>
  <si>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</si>
  <si>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</si>
  <si>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</si>
  <si>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</si>
  <si>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</si>
  <si>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</si>
  <si>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</si>
  <si>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</si>
  <si>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</si>
  <si>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</si>
  <si>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</si>
  <si>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</si>
  <si>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</si>
  <si>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</si>
  <si>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</si>
  <si>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</si>
  <si>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</si>
  <si>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</si>
  <si>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</si>
  <si>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</si>
  <si>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</si>
  <si>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</si>
  <si>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</si>
  <si>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</si>
  <si>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</si>
  <si>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</si>
  <si>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</si>
  <si>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</si>
  <si>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</si>
  <si>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</si>
  <si>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</si>
  <si>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</si>
  <si>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</si>
  <si>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</si>
  <si>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</si>
  <si>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</si>
  <si>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</si>
  <si>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</si>
  <si>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</si>
  <si>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</si>
  <si>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</si>
  <si>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</si>
  <si>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</si>
  <si>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</si>
  <si>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</si>
  <si>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</si>
  <si>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</si>
  <si>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</si>
  <si>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</si>
  <si>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</si>
  <si>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</si>
  <si>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</si>
  <si>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</si>
  <si>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</si>
  <si>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</si>
  <si>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</si>
  <si>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</si>
  <si>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</si>
  <si>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</si>
  <si>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</si>
  <si>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</si>
  <si>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</si>
  <si>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</si>
  <si>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</si>
  <si>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</si>
  <si>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</si>
  <si>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</si>
  <si>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</si>
  <si>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</si>
  <si>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</si>
  <si>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</si>
  <si>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</si>
  <si>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</si>
  <si>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</si>
  <si>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</si>
  <si>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</si>
  <si>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</si>
  <si>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</si>
  <si>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</si>
  <si>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</si>
  <si>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</si>
  <si>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</si>
  <si>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</si>
  <si>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</si>
  <si>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</si>
  <si>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</si>
  <si>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</si>
  <si>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</si>
  <si>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</si>
  <si>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</si>
  <si>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</si>
  <si>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</si>
  <si>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</si>
  <si>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</si>
  <si>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</si>
  <si>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</si>
  <si>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</si>
  <si>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</si>
  <si>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</si>
  <si>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</si>
  <si>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</si>
  <si>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</si>
  <si>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</si>
  <si>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</si>
  <si>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</si>
  <si>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</si>
  <si>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</si>
  <si>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</si>
  <si>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</si>
  <si>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</si>
  <si>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</si>
  <si>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</si>
  <si>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</si>
  <si>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</si>
  <si>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</si>
  <si>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</si>
  <si>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</si>
  <si>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</si>
  <si>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</si>
  <si>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</si>
  <si>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</si>
  <si>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</si>
  <si>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</si>
  <si>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</si>
  <si>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</si>
  <si>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</si>
  <si>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</si>
  <si>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</si>
  <si>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</si>
  <si>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</si>
  <si>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</si>
  <si>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</si>
  <si>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</si>
  <si>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</si>
  <si>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</si>
  <si>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</si>
  <si>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</si>
  <si>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</si>
  <si>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</si>
  <si>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</si>
  <si>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</si>
  <si>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</si>
  <si>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</si>
  <si>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</si>
  <si>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</si>
  <si>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</si>
  <si>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</si>
  <si>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</si>
  <si>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</si>
  <si>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</si>
  <si>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</si>
  <si>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</si>
  <si>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</si>
  <si>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</si>
  <si>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</si>
  <si>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</si>
  <si>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</si>
  <si>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</si>
  <si>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</si>
  <si>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</si>
  <si>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</si>
  <si>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</si>
  <si>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</si>
  <si>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</si>
  <si>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</si>
  <si>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</si>
  <si>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</si>
  <si>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</si>
  <si>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</si>
  <si>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</si>
  <si>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</si>
  <si>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</si>
  <si>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</si>
  <si>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</si>
  <si>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</si>
  <si>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</si>
  <si>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</si>
  <si>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</si>
  <si>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</si>
  <si>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</si>
  <si>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</si>
  <si>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</si>
  <si>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</si>
  <si>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</si>
  <si>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</si>
  <si>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</si>
  <si>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</si>
  <si>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</si>
  <si>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</si>
  <si>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</si>
  <si>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</si>
  <si>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</si>
  <si>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</si>
  <si>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</si>
  <si>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</si>
  <si>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</si>
  <si>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</si>
  <si>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</si>
  <si>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</si>
  <si>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</si>
  <si>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</si>
  <si>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</si>
  <si>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</si>
  <si>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</si>
  <si>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</si>
  <si>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</si>
  <si>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</si>
  <si>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</si>
  <si>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</si>
  <si>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</si>
  <si>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</si>
  <si>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</si>
  <si>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</si>
  <si>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</si>
  <si>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</si>
  <si>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</si>
  <si>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</si>
  <si>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</si>
  <si>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</si>
  <si>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</si>
  <si>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</si>
  <si>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</si>
  <si>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</si>
  <si>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</si>
  <si>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</si>
  <si>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</si>
  <si>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</si>
  <si>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</si>
  <si>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</si>
  <si>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</si>
  <si>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</si>
  <si>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</si>
  <si>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</si>
  <si>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</si>
  <si>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</si>
  <si>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</si>
  <si>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</si>
  <si>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</si>
  <si>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</si>
  <si>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</si>
  <si>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</si>
  <si>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</si>
  <si>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</si>
  <si>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</si>
  <si>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</si>
  <si>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</si>
  <si>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</si>
  <si>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</si>
  <si>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</si>
  <si>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</si>
  <si>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</si>
  <si>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</si>
  <si>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</si>
  <si>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</si>
  <si>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</si>
  <si>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</si>
  <si>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</si>
  <si>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</si>
  <si>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</si>
  <si>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</si>
  <si>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</si>
  <si>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</si>
  <si>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</si>
  <si>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</si>
  <si>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</si>
  <si>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</si>
  <si>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</si>
  <si>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</si>
  <si>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</si>
  <si>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</si>
  <si>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</si>
  <si>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</si>
  <si>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</si>
  <si>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</si>
  <si>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</si>
  <si>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</si>
  <si>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</si>
  <si>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</si>
  <si>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</si>
  <si>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</si>
  <si>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</si>
  <si>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</si>
  <si>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</si>
  <si>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</si>
  <si>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</si>
  <si>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</si>
  <si>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</si>
  <si>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</si>
  <si>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</si>
  <si>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</si>
  <si>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</si>
  <si>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</si>
  <si>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</si>
  <si>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</si>
  <si>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</si>
  <si>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</si>
  <si>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</si>
  <si>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</si>
  <si>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</si>
  <si>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</si>
  <si>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</si>
  <si>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</si>
  <si>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</si>
  <si>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</si>
  <si>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</si>
  <si>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</si>
  <si>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</si>
  <si>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</si>
  <si>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</si>
  <si>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</si>
  <si>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</si>
  <si>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</si>
  <si>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</si>
  <si>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</si>
  <si>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</si>
  <si>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</si>
  <si>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</si>
  <si>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</si>
  <si>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</si>
  <si>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</si>
  <si>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</si>
  <si>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</si>
  <si>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</si>
  <si>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</si>
  <si>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</si>
  <si>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</si>
  <si>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</si>
  <si>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</si>
  <si>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</si>
  <si>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</si>
  <si>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</si>
  <si>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</si>
  <si>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</si>
  <si>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</si>
  <si>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</si>
  <si>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</si>
  <si>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</si>
  <si>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</si>
  <si>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</si>
  <si>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</si>
  <si>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</si>
  <si>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</si>
  <si>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</si>
  <si>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</si>
  <si>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</si>
  <si>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</si>
  <si>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</si>
  <si>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</si>
  <si>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</si>
  <si>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</si>
  <si>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</si>
  <si>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</si>
  <si>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</si>
  <si>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</si>
  <si>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</si>
  <si>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</si>
  <si>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</si>
  <si>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</si>
  <si>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</si>
  <si>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</si>
  <si>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</si>
  <si>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</si>
  <si>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</si>
  <si>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</si>
  <si>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</si>
  <si>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</si>
  <si>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</si>
  <si>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</si>
  <si>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</si>
  <si>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</si>
  <si>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</si>
  <si>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</si>
  <si>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</si>
  <si>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</si>
  <si>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</si>
  <si>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</si>
  <si>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</si>
  <si>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</si>
  <si>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</si>
  <si>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</si>
  <si>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</si>
  <si>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</si>
  <si>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</si>
  <si>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</si>
  <si>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</si>
  <si>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</si>
  <si>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</si>
  <si>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</si>
  <si>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</si>
  <si>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</si>
  <si>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</si>
  <si>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</si>
  <si>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</si>
  <si>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</si>
  <si>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</si>
  <si>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</si>
  <si>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</si>
  <si>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</si>
  <si>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</si>
  <si>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</si>
  <si>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</si>
  <si>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</si>
  <si>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</si>
  <si>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</si>
  <si>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</si>
  <si>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</si>
  <si>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</si>
  <si>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</si>
  <si>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</si>
  <si>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</si>
  <si>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</si>
  <si>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</si>
  <si>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</si>
  <si>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</si>
  <si>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</si>
  <si>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</si>
  <si>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</si>
  <si>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</si>
  <si>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</si>
  <si>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</si>
  <si>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</si>
  <si>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</si>
  <si>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</si>
  <si>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</si>
  <si>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</si>
  <si>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</si>
  <si>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</si>
  <si>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</si>
  <si>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</si>
  <si>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</si>
  <si>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</si>
  <si>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</si>
  <si>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</si>
  <si>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</si>
  <si>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</si>
  <si>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</si>
  <si>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</si>
  <si>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</si>
  <si>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</si>
  <si>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</si>
  <si>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</si>
  <si>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</si>
  <si>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</si>
  <si>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</si>
  <si>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</si>
  <si>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</si>
  <si>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</si>
  <si>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</si>
  <si>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</si>
  <si>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</si>
  <si>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</si>
  <si>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</si>
  <si>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</si>
  <si>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</si>
  <si>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</si>
  <si>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</si>
  <si>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</si>
  <si>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</si>
  <si>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</si>
  <si>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</si>
  <si>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</si>
  <si>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</si>
  <si>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</si>
  <si>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</si>
  <si>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</si>
  <si>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</si>
  <si>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</si>
  <si>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</si>
  <si>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</si>
  <si>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</si>
  <si>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</si>
  <si>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</si>
  <si>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</si>
  <si>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</si>
  <si>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</si>
  <si>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</si>
  <si>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</si>
  <si>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</si>
  <si>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</si>
  <si>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</si>
  <si>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</si>
  <si>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</si>
  <si>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</si>
  <si>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</si>
  <si>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</si>
  <si>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</si>
  <si>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</si>
  <si>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</si>
  <si>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</si>
  <si>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</si>
  <si>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</si>
  <si>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</si>
  <si>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</si>
  <si>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</si>
  <si>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</si>
  <si>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</si>
  <si>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</si>
  <si>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</si>
  <si>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</si>
  <si>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</si>
  <si>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</si>
  <si>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</si>
  <si>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</si>
  <si>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</si>
  <si>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</si>
  <si>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</si>
  <si>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</si>
  <si>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</si>
  <si>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</si>
  <si>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</si>
  <si>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</si>
  <si>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</si>
  <si>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</si>
  <si>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</si>
  <si>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</si>
  <si>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</si>
  <si>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</si>
  <si>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</si>
  <si>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</si>
  <si>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</si>
  <si>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</si>
  <si>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</si>
  <si>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</si>
  <si>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</si>
  <si>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</si>
  <si>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</si>
  <si>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</si>
  <si>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</si>
  <si>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</si>
  <si>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</si>
  <si>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</si>
  <si>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</si>
  <si>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</si>
  <si>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</si>
  <si>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</si>
  <si>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</si>
  <si>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</si>
  <si>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</si>
  <si>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</si>
  <si>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</si>
  <si>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</si>
  <si>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</si>
  <si>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</si>
  <si>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</si>
  <si>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</si>
  <si>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</si>
  <si>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</si>
  <si>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</si>
  <si>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</si>
  <si>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</si>
  <si>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</si>
  <si>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</si>
  <si>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</si>
  <si>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</si>
  <si>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</si>
  <si>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</si>
  <si>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</si>
  <si>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</si>
  <si>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</si>
  <si>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</si>
  <si>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</si>
  <si>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</si>
  <si>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</si>
  <si>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</si>
  <si>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</si>
  <si>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</si>
  <si>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</si>
  <si>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</si>
  <si>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</si>
  <si>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</si>
  <si>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</si>
  <si>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</si>
  <si>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</si>
  <si>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</si>
  <si>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</si>
  <si>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</si>
  <si>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</si>
  <si>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</si>
  <si>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</si>
  <si>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</si>
  <si>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</si>
  <si>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</si>
  <si>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</si>
  <si>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</si>
  <si>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</si>
  <si>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</si>
  <si>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</si>
  <si>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</si>
  <si>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</si>
  <si>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</si>
  <si>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</si>
  <si>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</si>
  <si>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</si>
  <si>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</si>
  <si>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</si>
  <si>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</si>
  <si>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</si>
  <si>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</si>
  <si>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</si>
  <si>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</si>
  <si>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</si>
  <si>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</si>
  <si>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</si>
  <si>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</si>
  <si>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</si>
  <si>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</si>
  <si>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</si>
  <si>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</si>
  <si>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</si>
  <si>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</si>
  <si>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</si>
  <si>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</si>
  <si>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</si>
  <si>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</si>
  <si>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</si>
  <si>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</si>
  <si>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</si>
  <si>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</si>
  <si>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</si>
  <si>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</si>
  <si>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</si>
  <si>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</si>
  <si>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</si>
  <si>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</si>
  <si>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</si>
  <si>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</si>
  <si>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</si>
  <si>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</si>
  <si>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</si>
  <si>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</si>
  <si>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</si>
  <si>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</si>
  <si>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</si>
  <si>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</si>
  <si>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</si>
  <si>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</si>
  <si>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</si>
  <si>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</si>
  <si>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</si>
  <si>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</si>
  <si>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</si>
  <si>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</si>
  <si>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</si>
  <si>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</si>
  <si>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</si>
  <si>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</si>
  <si>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</si>
  <si>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</si>
  <si>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</si>
  <si>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</si>
  <si>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</si>
  <si>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</si>
  <si>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</si>
  <si>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</si>
  <si>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</si>
  <si>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</si>
  <si>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</si>
  <si>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</si>
  <si>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</si>
  <si>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</si>
  <si>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</si>
  <si>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</si>
  <si>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</si>
  <si>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</si>
  <si>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</si>
  <si>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</si>
  <si>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</si>
  <si>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</si>
  <si>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</si>
  <si>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</si>
  <si>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</si>
  <si>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</si>
  <si>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</si>
  <si>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</si>
  <si>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</si>
  <si>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</si>
  <si>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</si>
  <si>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</si>
  <si>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</si>
  <si>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</si>
  <si>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</si>
  <si>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</si>
  <si>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</si>
  <si>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</si>
  <si>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</si>
  <si>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</si>
  <si>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</si>
  <si>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</si>
  <si>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</si>
  <si>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</si>
  <si>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</si>
  <si>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</si>
  <si>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</si>
  <si>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</si>
  <si>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</si>
  <si>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</si>
  <si>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</si>
  <si>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</si>
  <si>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</si>
  <si>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</si>
  <si>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</si>
  <si>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</si>
  <si>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</si>
  <si>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</si>
  <si>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</si>
  <si>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</si>
  <si>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</si>
  <si>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</si>
  <si>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</si>
  <si>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</si>
  <si>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</si>
  <si>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</si>
  <si>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</si>
  <si>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</si>
  <si>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</si>
  <si>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</si>
  <si>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</si>
  <si>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</si>
  <si>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</si>
  <si>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</si>
  <si>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</si>
  <si>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</si>
  <si>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</si>
  <si>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</si>
  <si>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</si>
  <si>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</si>
  <si>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</si>
  <si>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</si>
  <si>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</si>
  <si>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</si>
  <si>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</si>
  <si>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</si>
  <si>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</si>
  <si>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</si>
  <si>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</si>
  <si>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</si>
  <si>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</si>
  <si>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</si>
  <si>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</si>
  <si>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</si>
  <si>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</si>
  <si>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</si>
  <si>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</si>
  <si>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</si>
  <si>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</si>
  <si>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</si>
  <si>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</si>
  <si>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</si>
  <si>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</si>
  <si>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</si>
  <si>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</si>
  <si>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</si>
  <si>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</si>
  <si>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</si>
  <si>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</si>
  <si>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</si>
  <si>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</si>
  <si>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</si>
  <si>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</si>
  <si>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</si>
  <si>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</si>
  <si>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</si>
  <si>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</si>
  <si>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</si>
  <si>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</si>
  <si>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</si>
  <si>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</si>
  <si>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</si>
  <si>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</si>
  <si>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</si>
  <si>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</si>
  <si>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</si>
  <si>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</si>
  <si>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</si>
  <si>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</si>
  <si>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</si>
  <si>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</si>
  <si>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</si>
  <si>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</si>
  <si>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</si>
  <si>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</si>
  <si>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</si>
  <si>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</si>
  <si>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</si>
  <si>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</si>
  <si>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</si>
  <si>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</si>
  <si>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</si>
  <si>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</si>
  <si>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</si>
  <si>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</si>
  <si>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</si>
  <si>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</si>
  <si>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</si>
  <si>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</si>
  <si>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</si>
  <si>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</si>
  <si>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</si>
  <si>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</si>
  <si>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</si>
  <si>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</si>
  <si>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</si>
  <si>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</si>
  <si>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</si>
  <si>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</si>
  <si>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</si>
  <si>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</si>
  <si>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</si>
  <si>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</si>
  <si>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</si>
  <si>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</si>
  <si>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</si>
  <si>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</si>
  <si>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</si>
  <si>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</si>
  <si>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</si>
  <si>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</si>
  <si>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</si>
  <si>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</si>
  <si>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</si>
  <si>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</si>
  <si>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</si>
  <si>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</si>
  <si>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</si>
  <si>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</si>
  <si>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</si>
  <si>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</si>
  <si>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</si>
  <si>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</si>
  <si>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</si>
  <si>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</si>
  <si>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</si>
  <si>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</si>
  <si>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</si>
  <si>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</si>
  <si>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</si>
  <si>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</si>
  <si>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</si>
  <si>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</si>
  <si>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</si>
  <si>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</si>
  <si>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</si>
  <si>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</si>
  <si>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</si>
  <si>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</si>
  <si>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</si>
  <si>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</si>
  <si>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</si>
  <si>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</si>
  <si>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</si>
  <si>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</si>
  <si>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</si>
  <si>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</si>
  <si>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</si>
  <si>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</si>
  <si>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</si>
  <si>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</si>
  <si>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</si>
  <si>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</si>
  <si>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</si>
  <si>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</si>
  <si>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</si>
  <si>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</si>
  <si>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</si>
  <si>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</si>
  <si>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</si>
  <si>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</si>
  <si>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</si>
  <si>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</si>
  <si>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</si>
  <si>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</si>
  <si>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</si>
  <si>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</si>
  <si>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</si>
  <si>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</si>
  <si>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</si>
  <si>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</si>
  <si>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</si>
  <si>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</si>
  <si>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</si>
  <si>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</si>
  <si>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</si>
  <si>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</si>
  <si>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</si>
  <si>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</si>
  <si>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</si>
  <si>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</si>
  <si>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</si>
  <si>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</si>
  <si>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</si>
  <si>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</si>
  <si>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</si>
  <si>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</si>
  <si>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</si>
  <si>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</si>
  <si>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</si>
  <si>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</si>
  <si>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</si>
  <si>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</si>
  <si>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</si>
  <si>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</si>
  <si>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</si>
  <si>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</si>
  <si>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</si>
  <si>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</si>
  <si>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</si>
  <si>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</si>
  <si>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</si>
  <si>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</si>
  <si>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</si>
  <si>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</si>
  <si>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</si>
  <si>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</si>
  <si>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</si>
  <si>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</si>
  <si>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</si>
  <si>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</si>
  <si>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</si>
  <si>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</si>
  <si>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</si>
  <si>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</si>
  <si>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</si>
  <si>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</si>
  <si>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</si>
  <si>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</si>
  <si>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</si>
  <si>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</si>
  <si>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</si>
  <si>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</si>
  <si>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</si>
  <si>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</si>
  <si>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</si>
  <si>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</si>
  <si>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</si>
  <si>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</si>
  <si>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</si>
  <si>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</si>
  <si>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</si>
  <si>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</si>
  <si>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</si>
  <si>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</si>
  <si>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</si>
  <si>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</si>
  <si>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</si>
  <si>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</si>
  <si>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</si>
  <si>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</si>
  <si>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</si>
  <si>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</si>
  <si>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</si>
  <si>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</si>
  <si>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</si>
  <si>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</si>
  <si>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</si>
  <si>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</si>
  <si>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</si>
  <si>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</si>
  <si>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</si>
  <si>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</si>
  <si>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</si>
  <si>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</si>
  <si>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</si>
  <si>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</si>
  <si>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</si>
  <si>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</si>
  <si>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</si>
  <si>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</si>
  <si>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</si>
  <si>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</si>
  <si>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</si>
  <si>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</si>
  <si>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</si>
  <si>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</si>
  <si>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</si>
  <si>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</si>
  <si>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</si>
  <si>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</si>
  <si>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</si>
  <si>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</si>
  <si>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</si>
  <si>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</si>
  <si>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</si>
  <si>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</si>
  <si>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</si>
  <si>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</si>
  <si>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</si>
  <si>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</si>
  <si>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</si>
  <si>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</si>
  <si>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</si>
  <si>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</si>
  <si>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</si>
  <si>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</si>
  <si>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</si>
  <si>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</si>
  <si>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</si>
  <si>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</si>
  <si>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</si>
  <si>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</si>
  <si>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</si>
  <si>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</si>
  <si>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</si>
  <si>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</si>
  <si>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</si>
  <si>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</si>
  <si>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</si>
  <si>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</si>
  <si>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</si>
  <si>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</si>
  <si>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</si>
  <si>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</si>
  <si>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</si>
  <si>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</si>
  <si>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</si>
  <si>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</si>
  <si>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</si>
  <si>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</si>
  <si>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</si>
  <si>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</si>
  <si>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</si>
  <si>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</si>
  <si>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</si>
  <si>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</si>
  <si>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</si>
  <si>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</si>
  <si>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</si>
  <si>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</si>
  <si>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</si>
  <si>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</si>
  <si>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</si>
  <si>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</si>
  <si>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</si>
  <si>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</si>
  <si>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</si>
  <si>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</si>
  <si>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</si>
  <si>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</si>
  <si>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</si>
  <si>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</si>
  <si>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</si>
  <si>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</si>
  <si>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</si>
  <si>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</si>
  <si>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</si>
  <si>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</si>
  <si>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</si>
  <si>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</si>
  <si>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</si>
  <si>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</si>
  <si>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</si>
  <si>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</si>
  <si>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</si>
  <si>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</si>
  <si>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</si>
  <si>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</si>
  <si>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</si>
  <si>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</si>
  <si>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</si>
  <si>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</si>
  <si>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</si>
  <si>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</si>
  <si>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</si>
  <si>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</si>
  <si>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</si>
  <si>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</si>
  <si>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</si>
  <si>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</si>
  <si>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</si>
  <si>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</si>
  <si>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</si>
  <si>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</si>
  <si>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</si>
  <si>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</si>
  <si>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</si>
  <si>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</si>
  <si>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</si>
  <si>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</si>
  <si>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</si>
  <si>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</si>
  <si>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</si>
  <si>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</si>
  <si>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</si>
  <si>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</si>
  <si>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</si>
  <si>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</si>
  <si>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</si>
  <si>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</si>
  <si>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</si>
  <si>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</si>
  <si>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</si>
  <si>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</si>
  <si>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</si>
  <si>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</si>
  <si>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</si>
  <si>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</si>
  <si>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</si>
  <si>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</si>
  <si>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</si>
  <si>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</si>
  <si>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</si>
  <si>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</si>
  <si>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</si>
  <si>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</si>
  <si>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</si>
  <si>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</si>
  <si>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</si>
  <si>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</si>
  <si>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</si>
  <si>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</si>
  <si>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</si>
  <si>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</si>
  <si>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</si>
  <si>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</si>
  <si>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</si>
  <si>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</si>
  <si>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</si>
  <si>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</si>
  <si>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</si>
  <si>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</si>
  <si>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</si>
  <si>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</si>
  <si>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</si>
  <si>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</si>
  <si>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</si>
  <si>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</si>
  <si>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</si>
  <si>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</si>
  <si>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</si>
  <si>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</si>
  <si>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</si>
  <si>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</si>
  <si>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</si>
  <si>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</si>
  <si>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</si>
  <si>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</si>
  <si>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</si>
  <si>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</si>
  <si>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</si>
  <si>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</si>
  <si>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</si>
  <si>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</si>
  <si>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</si>
  <si>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</si>
  <si>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</si>
  <si>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</si>
  <si>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</si>
  <si>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</si>
  <si>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</si>
  <si>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</si>
  <si>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</si>
  <si>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</si>
  <si>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</si>
  <si>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</si>
  <si>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</si>
  <si>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</si>
  <si>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</si>
  <si>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</si>
  <si>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</si>
  <si>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</si>
  <si>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</si>
  <si>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</si>
  <si>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</si>
  <si>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</si>
  <si>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</si>
  <si>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</si>
  <si>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</si>
  <si>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</si>
  <si>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</si>
  <si>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</si>
  <si>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</si>
  <si>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</si>
  <si>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</si>
  <si>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</si>
  <si>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</si>
  <si>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</si>
  <si>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</si>
  <si>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</si>
  <si>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</si>
  <si>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</si>
  <si>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</si>
  <si>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</si>
  <si>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</si>
  <si>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</si>
  <si>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</si>
  <si>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</si>
  <si>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</si>
  <si>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</si>
  <si>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</si>
  <si>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</si>
  <si>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</si>
  <si>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</si>
  <si>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</si>
  <si>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</si>
  <si>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</si>
  <si>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</si>
  <si>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</si>
  <si>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</si>
  <si>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</si>
  <si>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</si>
  <si>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</si>
  <si>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</si>
  <si>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</si>
  <si>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</si>
  <si>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</si>
  <si>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</si>
  <si>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</si>
  <si>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</si>
  <si>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</si>
  <si>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</si>
  <si>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</si>
  <si>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</si>
  <si>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</si>
  <si>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</si>
  <si>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</si>
  <si>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</si>
  <si>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</si>
  <si>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</si>
  <si>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</si>
  <si>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</si>
  <si>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</si>
  <si>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</si>
  <si>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</si>
  <si>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</si>
  <si>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</si>
  <si>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</si>
  <si>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</si>
  <si>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</si>
  <si>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</si>
  <si>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</si>
  <si>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</si>
  <si>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</si>
  <si>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</si>
  <si>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</si>
  <si>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</si>
  <si>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</si>
  <si>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</si>
  <si>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</si>
  <si>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</si>
  <si>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</si>
  <si>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</si>
  <si>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</si>
  <si>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</si>
  <si>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</si>
  <si>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</si>
  <si>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</si>
  <si>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</si>
  <si>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</si>
  <si>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</si>
  <si>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</si>
  <si>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</si>
  <si>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</si>
  <si>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</si>
  <si>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</si>
  <si>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</si>
  <si>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</si>
  <si>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</si>
  <si>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</si>
  <si>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</si>
  <si>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</si>
  <si>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</si>
  <si>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</si>
  <si>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</si>
  <si>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</si>
  <si>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</si>
  <si>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</si>
  <si>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</si>
  <si>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</si>
  <si>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</si>
  <si>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</si>
  <si>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</si>
  <si>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</si>
  <si>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</si>
  <si>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</si>
  <si>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</si>
  <si>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</si>
  <si>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</si>
  <si>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</si>
  <si>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</si>
  <si>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</si>
  <si>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</si>
  <si>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</si>
  <si>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</si>
  <si>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</si>
  <si>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</si>
  <si>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</si>
  <si>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</si>
  <si>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</si>
  <si>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</si>
  <si>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</si>
  <si>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</si>
  <si>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</si>
  <si>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</si>
  <si>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</si>
  <si>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</si>
  <si>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</si>
  <si>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</si>
  <si>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</si>
  <si>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</si>
  <si>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</si>
  <si>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</si>
  <si>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</si>
  <si>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</si>
  <si>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</si>
  <si>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</si>
  <si>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</si>
  <si>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</si>
  <si>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</si>
  <si>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</si>
  <si>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</si>
  <si>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</si>
  <si>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</si>
  <si>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</si>
  <si>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</si>
  <si>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</si>
  <si>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</si>
  <si>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</si>
  <si>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</si>
  <si>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</si>
  <si>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</si>
  <si>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</si>
  <si>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</si>
  <si>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</si>
  <si>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</si>
  <si>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</si>
  <si>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</si>
  <si>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</si>
  <si>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</si>
  <si>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</si>
  <si>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</si>
  <si>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</si>
  <si>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</si>
  <si>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</si>
  <si>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</si>
  <si>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</si>
  <si>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</si>
  <si>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</si>
  <si>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</si>
  <si>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</si>
  <si>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</si>
  <si>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</si>
  <si>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</si>
  <si>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</si>
  <si>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</si>
  <si>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</si>
  <si>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</si>
  <si>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</si>
  <si>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</si>
  <si>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</si>
  <si>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</si>
  <si>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</si>
  <si>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</si>
  <si>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</si>
  <si>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</si>
  <si>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</si>
  <si>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</si>
  <si>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</si>
  <si>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</si>
  <si>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</si>
  <si>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</si>
  <si>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</si>
  <si>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</si>
  <si>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</si>
  <si>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</si>
  <si>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</si>
  <si>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</si>
  <si>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</si>
  <si>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</si>
  <si>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</si>
  <si>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</si>
  <si>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</si>
  <si>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</si>
  <si>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</si>
  <si>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</si>
  <si>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</si>
  <si>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</si>
  <si>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</si>
  <si>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</si>
  <si>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</si>
  <si>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</si>
  <si>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</si>
  <si>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</si>
  <si>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</si>
  <si>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</si>
  <si>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</si>
  <si>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</si>
  <si>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</si>
  <si>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</si>
  <si>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</si>
  <si>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</si>
  <si>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</si>
  <si>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</si>
  <si>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</si>
  <si>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</si>
  <si>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</si>
  <si>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</si>
  <si>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</si>
  <si>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</si>
  <si>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</si>
  <si>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</si>
  <si>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</si>
  <si>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</si>
  <si>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</si>
  <si>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</si>
  <si>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</si>
  <si>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</si>
  <si>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</si>
  <si>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</si>
  <si>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</si>
  <si>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</si>
  <si>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</si>
  <si>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</si>
  <si>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</si>
  <si>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</si>
  <si>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</si>
  <si>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</si>
  <si>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</si>
  <si>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</si>
  <si>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</si>
  <si>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</si>
  <si>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</si>
  <si>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</si>
  <si>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</si>
  <si>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</si>
  <si>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</si>
  <si>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</si>
  <si>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</si>
  <si>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</si>
  <si>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</si>
  <si>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</si>
  <si>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</si>
  <si>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</si>
  <si>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</si>
  <si>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</si>
  <si>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</si>
  <si>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</si>
  <si>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</si>
  <si>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</si>
  <si>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</si>
  <si>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</si>
  <si>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</si>
  <si>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</si>
  <si>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</si>
  <si>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</si>
  <si>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</si>
  <si>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</si>
  <si>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</si>
  <si>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</si>
  <si>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</si>
  <si>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</si>
  <si>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</si>
  <si>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</si>
  <si>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</si>
  <si>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</si>
  <si>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</si>
  <si>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</si>
  <si>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</si>
  <si>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</si>
  <si>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</si>
  <si>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</si>
  <si>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</si>
  <si>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</si>
  <si>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</si>
  <si>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</si>
  <si>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</si>
  <si>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</si>
  <si>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</si>
  <si>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</si>
  <si>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</si>
  <si>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</si>
  <si>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</si>
  <si>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</si>
  <si>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</si>
  <si>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</si>
  <si>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</si>
  <si>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</si>
  <si>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</si>
  <si>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</si>
  <si>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</si>
  <si>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</si>
  <si>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</si>
  <si>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</si>
  <si>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</si>
  <si>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</si>
  <si>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</si>
  <si>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</si>
  <si>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</si>
  <si>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</si>
  <si>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</si>
  <si>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</si>
  <si>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</si>
  <si>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</si>
  <si>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</si>
  <si>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</si>
  <si>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</si>
  <si>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</si>
  <si>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</si>
  <si>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</si>
  <si>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</si>
  <si>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</si>
  <si>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</si>
  <si>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</si>
  <si>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</si>
  <si>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</si>
  <si>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</si>
  <si>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</si>
  <si>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</si>
  <si>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</si>
  <si>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</si>
  <si>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</si>
  <si>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</si>
  <si>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</si>
  <si>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</si>
  <si>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</si>
  <si>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</si>
  <si>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</si>
  <si>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</si>
  <si>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</si>
  <si>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</si>
  <si>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</si>
  <si>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</si>
  <si>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</si>
  <si>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</si>
  <si>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</si>
  <si>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</si>
  <si>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</si>
  <si>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</si>
  <si>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</si>
  <si>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</si>
  <si>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</si>
  <si>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</si>
  <si>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</si>
  <si>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</si>
  <si>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</si>
  <si>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</si>
  <si>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</si>
  <si>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</si>
  <si>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</si>
  <si>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</si>
  <si>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</si>
  <si>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</si>
  <si>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</si>
  <si>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</si>
  <si>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</si>
  <si>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</si>
  <si>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</si>
  <si>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</si>
  <si>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</si>
  <si>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</si>
  <si>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</si>
  <si>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</si>
  <si>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</si>
  <si>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</si>
  <si>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</si>
  <si>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</si>
  <si>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</si>
  <si>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</si>
  <si>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</si>
  <si>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</si>
  <si>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</si>
  <si>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</si>
  <si>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</si>
  <si>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</si>
  <si>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</si>
  <si>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</si>
  <si>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</si>
  <si>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</si>
  <si>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</si>
  <si>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</si>
  <si>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</si>
  <si>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</si>
  <si>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</si>
  <si>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</si>
  <si>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</si>
  <si>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</si>
  <si>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</si>
  <si>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</si>
  <si>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</si>
  <si>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</si>
  <si>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</si>
  <si>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</si>
  <si>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</si>
  <si>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</si>
  <si>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</si>
  <si>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</si>
  <si>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</si>
  <si>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</si>
  <si>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</si>
  <si>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</si>
  <si>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</si>
  <si>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</si>
  <si>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</si>
  <si>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</si>
  <si>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</si>
  <si>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</si>
  <si>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</si>
  <si>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</si>
  <si>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</si>
  <si>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</si>
  <si>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</si>
  <si>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</si>
  <si>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</si>
  <si>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</si>
  <si>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</si>
  <si>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</si>
  <si>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</si>
  <si>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</si>
  <si>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</si>
  <si>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</si>
  <si>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</si>
  <si>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</si>
  <si>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</si>
  <si>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</si>
  <si>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</si>
  <si>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</si>
  <si>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</si>
  <si>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</si>
  <si>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</si>
  <si>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</si>
  <si>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</si>
  <si>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</si>
  <si>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</si>
  <si>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</si>
  <si>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</si>
  <si>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</si>
  <si>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</si>
  <si>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</si>
  <si>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</si>
  <si>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</si>
  <si>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</si>
  <si>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</si>
  <si>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</si>
  <si>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</si>
  <si>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</si>
  <si>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</si>
  <si>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</si>
  <si>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</si>
  <si>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</si>
  <si>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</si>
  <si>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</si>
  <si>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</si>
  <si>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</si>
  <si>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</si>
  <si>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</si>
  <si>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</si>
  <si>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</si>
  <si>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</si>
  <si>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</si>
  <si>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</si>
  <si>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</si>
  <si>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</si>
  <si>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</si>
  <si>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</si>
  <si>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</si>
  <si>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</si>
  <si>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</si>
  <si>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</si>
  <si>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</si>
  <si>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</si>
  <si>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</si>
  <si>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</si>
  <si>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</si>
  <si>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</si>
  <si>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</si>
  <si>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</si>
  <si>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</si>
  <si>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</si>
  <si>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</si>
  <si>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</si>
  <si>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</si>
  <si>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</si>
  <si>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</si>
  <si>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</si>
  <si>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</si>
  <si>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</si>
  <si>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</si>
  <si>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</si>
  <si>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</si>
  <si>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</si>
  <si>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</si>
  <si>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</si>
  <si>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</si>
  <si>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</si>
  <si>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</si>
  <si>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</si>
  <si>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</si>
  <si>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</si>
  <si>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</si>
  <si>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</si>
  <si>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</si>
  <si>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</si>
  <si>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</si>
  <si>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</si>
  <si>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</si>
  <si>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</si>
  <si>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</si>
  <si>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</si>
  <si>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</si>
  <si>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</si>
  <si>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</si>
  <si>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</si>
  <si>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</si>
  <si>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</si>
  <si>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</si>
  <si>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</si>
  <si>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</si>
  <si>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</si>
  <si>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</si>
  <si>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</si>
  <si>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</si>
  <si>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</si>
  <si>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</si>
  <si>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</si>
  <si>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</si>
  <si>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</si>
  <si>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</si>
  <si>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</si>
  <si>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</si>
  <si>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</si>
  <si>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</si>
  <si>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</si>
  <si>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</si>
  <si>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</si>
  <si>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</si>
  <si>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</si>
  <si>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</si>
  <si>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</si>
  <si>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</si>
  <si>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</si>
  <si>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</si>
  <si>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</si>
  <si>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</si>
  <si>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</si>
  <si>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</si>
  <si>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</si>
  <si>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</si>
  <si>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</si>
  <si>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</si>
  <si>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</si>
  <si>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</si>
  <si>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</si>
  <si>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</si>
  <si>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</si>
  <si>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</si>
  <si>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</si>
  <si>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</si>
  <si>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</si>
  <si>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</si>
  <si>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</si>
  <si>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</si>
  <si>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</si>
  <si>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</si>
  <si>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</si>
  <si>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</si>
  <si>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</si>
  <si>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</si>
  <si>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</si>
  <si>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</si>
  <si>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</si>
  <si>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</si>
  <si>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</si>
  <si>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</si>
  <si>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</si>
  <si>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</si>
  <si>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</si>
  <si>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</si>
  <si>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</si>
  <si>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</si>
  <si>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</si>
  <si>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</si>
  <si>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</si>
  <si>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</si>
  <si>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</si>
  <si>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</si>
  <si>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</si>
  <si>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</si>
  <si>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</si>
  <si>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</si>
  <si>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</si>
  <si>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</si>
  <si>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</si>
  <si>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</si>
  <si>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</si>
  <si>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</si>
  <si>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</si>
  <si>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</si>
  <si>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</si>
  <si>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</si>
  <si>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</si>
  <si>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</si>
  <si>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</si>
  <si>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</si>
  <si>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</si>
  <si>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</si>
  <si>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</si>
  <si>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</si>
  <si>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</si>
  <si>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</si>
  <si>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</si>
  <si>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</si>
  <si>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</si>
  <si>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</si>
  <si>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</si>
  <si>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</si>
  <si>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</si>
  <si>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</si>
  <si>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</si>
  <si>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</si>
  <si>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</si>
  <si>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</si>
  <si>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</si>
  <si>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</si>
  <si>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</si>
  <si>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</si>
  <si>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</si>
  <si>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</si>
  <si>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</si>
  <si>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</si>
  <si>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</si>
  <si>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</si>
  <si>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</si>
  <si>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</si>
  <si>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</si>
  <si>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</si>
  <si>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</si>
  <si>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</si>
  <si>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</si>
  <si>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</si>
  <si>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</si>
  <si>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</si>
  <si>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</si>
  <si>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</si>
  <si>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</si>
  <si>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</si>
  <si>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</si>
  <si>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</si>
  <si>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</si>
  <si>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</si>
  <si>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</si>
  <si>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</si>
  <si>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</si>
  <si>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</si>
  <si>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</si>
  <si>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</si>
  <si>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</si>
  <si>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</si>
  <si>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</si>
  <si>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</si>
  <si>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</si>
  <si>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</si>
  <si>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</si>
  <si>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</si>
  <si>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</si>
  <si>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</si>
  <si>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</si>
  <si>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</si>
  <si>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</si>
  <si>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</si>
  <si>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</si>
  <si>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</si>
  <si>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</si>
  <si>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</si>
  <si>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</si>
  <si>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</si>
  <si>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</si>
  <si>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</si>
  <si>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</si>
  <si>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</si>
  <si>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</si>
  <si>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</si>
  <si>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</si>
  <si>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</si>
  <si>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</si>
  <si>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</si>
  <si>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</si>
  <si>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</si>
  <si>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</si>
  <si>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</si>
  <si>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</si>
  <si>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</si>
  <si>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</si>
  <si>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</si>
  <si>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</si>
  <si>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</si>
  <si>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</si>
  <si>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</si>
  <si>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</si>
  <si>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</si>
  <si>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</si>
  <si>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</si>
  <si>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</si>
  <si>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</si>
  <si>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</si>
  <si>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</si>
  <si>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</si>
  <si>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</si>
  <si>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</si>
  <si>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</si>
  <si>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</si>
  <si>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</si>
  <si>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</si>
  <si>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</si>
  <si>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</si>
  <si>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</si>
  <si>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</si>
  <si>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</si>
  <si>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</si>
  <si>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</si>
  <si>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</si>
  <si>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</si>
  <si>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</si>
  <si>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</si>
  <si>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</si>
  <si>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</si>
  <si>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</si>
  <si>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</si>
  <si>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</si>
  <si>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</si>
  <si>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</si>
  <si>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</si>
  <si>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</si>
  <si>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</si>
  <si>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</si>
  <si>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</si>
  <si>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</si>
  <si>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</si>
  <si>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</si>
  <si>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</si>
  <si>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</si>
  <si>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</si>
  <si>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</si>
  <si>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</si>
  <si>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</si>
  <si>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</si>
  <si>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</si>
  <si>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</si>
  <si>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</si>
  <si>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</si>
  <si>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</si>
  <si>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</si>
  <si>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</si>
  <si>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</si>
  <si>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</si>
  <si>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</si>
  <si>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</si>
  <si>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</si>
  <si>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</si>
  <si>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</si>
  <si>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</si>
  <si>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</si>
  <si>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</si>
  <si>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</si>
  <si>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</si>
  <si>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</si>
  <si>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</si>
  <si>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</si>
  <si>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</si>
  <si>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</si>
  <si>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</si>
  <si>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</si>
  <si>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</si>
  <si>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</si>
  <si>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</si>
  <si>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</si>
  <si>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</si>
  <si>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</si>
  <si>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</si>
  <si>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</si>
  <si>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</si>
  <si>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</si>
  <si>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</si>
  <si>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</si>
  <si>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</si>
  <si>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</si>
  <si>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</si>
  <si>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</si>
  <si>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</si>
  <si>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</si>
  <si>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</si>
  <si>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</si>
  <si>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</si>
  <si>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</si>
  <si>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</si>
  <si>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</si>
  <si>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</si>
  <si>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</si>
  <si>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</si>
  <si>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</si>
  <si>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</si>
  <si>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</si>
  <si>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</si>
  <si>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</si>
  <si>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</si>
  <si>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</si>
  <si>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</si>
  <si>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</si>
  <si>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</si>
  <si>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</si>
  <si>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</si>
  <si>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</si>
  <si>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</si>
  <si>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</si>
  <si>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</si>
  <si>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</si>
  <si>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</si>
  <si>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</si>
  <si>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</si>
  <si>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</si>
  <si>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</si>
  <si>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</si>
  <si>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</si>
  <si>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</si>
  <si>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</si>
  <si>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</si>
  <si>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</si>
  <si>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</si>
  <si>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</si>
  <si>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</si>
  <si>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</si>
  <si>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</si>
  <si>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</si>
  <si>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</si>
  <si>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</si>
  <si>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</si>
  <si>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</si>
  <si>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</si>
  <si>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</si>
  <si>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</si>
  <si>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</si>
  <si>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</si>
  <si>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</si>
  <si>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</si>
  <si>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</si>
  <si>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</si>
  <si>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</si>
  <si>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</si>
  <si>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</si>
  <si>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</si>
  <si>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</si>
  <si>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</si>
  <si>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</si>
  <si>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</si>
  <si>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</si>
  <si>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</si>
  <si>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</si>
  <si>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</si>
  <si>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</si>
  <si>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</si>
  <si>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</si>
  <si>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</si>
  <si>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</si>
  <si>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</si>
  <si>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</si>
  <si>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</si>
  <si>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</si>
  <si>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</si>
  <si>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</si>
  <si>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</si>
  <si>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</si>
  <si>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</si>
  <si>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</si>
  <si>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</si>
  <si>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</si>
  <si>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</si>
  <si>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</si>
  <si>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</si>
  <si>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</si>
  <si>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</si>
  <si>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</si>
  <si>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</si>
  <si>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</si>
  <si>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</si>
  <si>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</si>
  <si>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</si>
  <si>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</si>
  <si>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</si>
  <si>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</si>
  <si>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</si>
  <si>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</si>
  <si>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</si>
  <si>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</si>
  <si>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</si>
  <si>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</si>
  <si>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</si>
  <si>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</si>
  <si>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</si>
  <si>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</si>
  <si>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</si>
  <si>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</si>
  <si>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</si>
  <si>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</si>
  <si>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</si>
  <si>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</si>
  <si>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</si>
  <si>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</si>
  <si>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</si>
  <si>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</si>
  <si>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</si>
  <si>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</si>
  <si>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</si>
  <si>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</si>
  <si>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</si>
  <si>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</si>
  <si>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</si>
  <si>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</si>
  <si>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</si>
  <si>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</si>
  <si>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</si>
  <si>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</si>
  <si>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</si>
  <si>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</si>
  <si>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</si>
  <si>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</si>
  <si>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</si>
  <si>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</si>
  <si>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</si>
  <si>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</si>
  <si>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</si>
  <si>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</si>
  <si>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</si>
  <si>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</si>
  <si>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</si>
  <si>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</si>
  <si>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</si>
  <si>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</si>
  <si>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</si>
  <si>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</si>
  <si>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</si>
  <si>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</si>
  <si>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</si>
  <si>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</si>
  <si>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</si>
  <si>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</si>
  <si>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</si>
  <si>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</si>
  <si>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</si>
  <si>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</si>
  <si>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</si>
  <si>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</si>
  <si>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</si>
  <si>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</si>
  <si>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</si>
  <si>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</si>
  <si>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</si>
  <si>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</si>
  <si>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</si>
  <si>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</si>
  <si>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</si>
  <si>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</si>
  <si>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</si>
  <si>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</si>
  <si>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</si>
  <si>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</si>
  <si>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</si>
  <si>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</si>
  <si>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</si>
  <si>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</si>
  <si>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</si>
  <si>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</si>
  <si>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</si>
  <si>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</si>
  <si>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</si>
  <si>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</si>
  <si>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</si>
  <si>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</si>
  <si>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</si>
  <si>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</si>
  <si>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</si>
  <si>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</si>
  <si>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</si>
  <si>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</si>
  <si>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</si>
  <si>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</si>
  <si>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</si>
  <si>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</si>
  <si>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</si>
  <si>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</si>
  <si>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</si>
  <si>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</si>
  <si>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</si>
  <si>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</si>
  <si>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</si>
  <si>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</si>
  <si>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</si>
  <si>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</si>
  <si>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</si>
  <si>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</si>
  <si>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</si>
  <si>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</si>
  <si>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</si>
  <si>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</si>
  <si>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</si>
  <si>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</si>
  <si>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</si>
  <si>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</si>
  <si>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</si>
  <si>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</si>
  <si>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</si>
  <si>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</si>
  <si>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</si>
  <si>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</si>
  <si>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</si>
  <si>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</si>
  <si>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</si>
  <si>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</si>
  <si>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</si>
  <si>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</si>
  <si>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</si>
  <si>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</si>
  <si>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</si>
  <si>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</si>
  <si>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</si>
  <si>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</si>
  <si>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</si>
  <si>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</si>
  <si>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</si>
  <si>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</si>
  <si>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</si>
  <si>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</si>
  <si>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</si>
  <si>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</si>
  <si>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</si>
  <si>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</si>
  <si>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</si>
  <si>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</si>
  <si>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</si>
  <si>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</si>
  <si>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</si>
  <si>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</si>
  <si>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</si>
  <si>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</si>
  <si>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</si>
  <si>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</si>
  <si>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</si>
  <si>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</si>
  <si>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</si>
  <si>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</si>
  <si>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</si>
  <si>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</si>
  <si>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</si>
  <si>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</si>
  <si>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</si>
  <si>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</si>
  <si>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</si>
  <si>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</si>
  <si>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</si>
  <si>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</si>
  <si>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</si>
  <si>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</si>
  <si>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</si>
  <si>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</si>
  <si>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</si>
  <si>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</si>
  <si>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</si>
  <si>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</si>
  <si>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</si>
  <si>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</si>
  <si>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</si>
  <si>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</si>
  <si>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</si>
  <si>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</si>
  <si>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</si>
  <si>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</si>
  <si>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</si>
  <si>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</si>
  <si>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</si>
  <si>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</si>
  <si>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</si>
  <si>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</si>
  <si>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</si>
  <si>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</si>
  <si>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</si>
  <si>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</si>
  <si>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</si>
  <si>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</si>
  <si>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</si>
  <si>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</si>
  <si>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</si>
  <si>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</si>
  <si>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</si>
  <si>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</si>
  <si>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</si>
  <si>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</si>
  <si>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</si>
  <si>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</si>
  <si>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</si>
  <si>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</si>
  <si>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</si>
  <si>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</si>
  <si>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</si>
  <si>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</si>
  <si>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</si>
  <si>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</si>
  <si>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</si>
  <si>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</si>
  <si>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</si>
  <si>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</si>
  <si>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</si>
  <si>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</si>
  <si>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</si>
  <si>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</si>
  <si>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</si>
  <si>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</si>
  <si>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</si>
  <si>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</si>
  <si>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</si>
  <si>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</si>
  <si>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</si>
  <si>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</si>
  <si>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</si>
  <si>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</si>
  <si>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</si>
  <si>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</si>
  <si>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</si>
  <si>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</si>
  <si>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</si>
  <si>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</si>
  <si>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</si>
  <si>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</si>
  <si>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</si>
  <si>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</si>
  <si>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</si>
  <si>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</si>
  <si>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</si>
  <si>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</si>
  <si>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</si>
  <si>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</si>
  <si>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</si>
  <si>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</si>
  <si>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</si>
  <si>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</si>
  <si>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</si>
  <si>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</si>
  <si>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</si>
  <si>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</si>
  <si>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</si>
  <si>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</si>
  <si>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</si>
  <si>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</si>
  <si>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</si>
  <si>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</si>
  <si>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</si>
  <si>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</si>
  <si>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</si>
  <si>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</si>
  <si>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</si>
  <si>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</si>
  <si>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</si>
  <si>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</si>
  <si>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</si>
  <si>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</si>
  <si>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</si>
  <si>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</si>
  <si>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</si>
  <si>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</si>
  <si>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</si>
  <si>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</si>
  <si>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</si>
  <si>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</si>
  <si>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</si>
  <si>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</si>
  <si>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</si>
  <si>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</si>
  <si>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</si>
  <si>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</si>
  <si>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</si>
  <si>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</si>
  <si>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</si>
  <si>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</si>
  <si>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</si>
  <si>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</si>
  <si>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</si>
  <si>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</si>
  <si>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</si>
  <si>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</si>
  <si>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</si>
  <si>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</si>
  <si>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</si>
  <si>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</si>
  <si>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</si>
  <si>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</si>
  <si>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</si>
  <si>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</si>
  <si>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</si>
  <si>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</si>
  <si>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</si>
  <si>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</si>
  <si>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</si>
  <si>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</si>
  <si>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</si>
  <si>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</si>
  <si>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</si>
  <si>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</si>
  <si>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</si>
  <si>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</si>
  <si>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</si>
  <si>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</si>
  <si>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</si>
  <si>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</si>
  <si>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</si>
  <si>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</si>
  <si>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</si>
  <si>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</si>
  <si>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</si>
  <si>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</si>
  <si>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</si>
  <si>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</si>
  <si>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</si>
  <si>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</si>
  <si>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</si>
  <si>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</si>
  <si>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</si>
  <si>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</si>
  <si>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</si>
  <si>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</si>
  <si>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</si>
  <si>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</si>
  <si>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</si>
  <si>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</si>
  <si>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</si>
  <si>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</si>
  <si>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</si>
  <si>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</si>
  <si>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</si>
  <si>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</si>
  <si>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</si>
  <si>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</si>
  <si>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</si>
  <si>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</si>
  <si>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</si>
  <si>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</si>
  <si>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</si>
  <si>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</si>
  <si>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</si>
  <si>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</si>
  <si>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</si>
  <si>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</si>
  <si>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</si>
  <si>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</si>
  <si>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</si>
  <si>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</si>
  <si>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</si>
  <si>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</si>
  <si>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</si>
  <si>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</si>
  <si>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</si>
  <si>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</si>
  <si>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</si>
  <si>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</si>
  <si>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</si>
  <si>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</si>
  <si>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</si>
  <si>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</si>
  <si>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</si>
  <si>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</si>
  <si>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</si>
  <si>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</si>
  <si>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</si>
  <si>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</si>
  <si>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</si>
  <si>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</si>
  <si>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</si>
  <si>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</si>
  <si>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</si>
  <si>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</si>
  <si>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</si>
  <si>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</si>
  <si>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</si>
  <si>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</si>
  <si>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</si>
  <si>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</si>
  <si>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</si>
  <si>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</si>
  <si>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</si>
  <si>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</si>
  <si>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</si>
  <si>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</si>
  <si>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</si>
  <si>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</si>
  <si>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</si>
  <si>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</si>
  <si>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</si>
  <si>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</si>
  <si>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</si>
  <si>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</si>
  <si>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</si>
  <si>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</si>
  <si>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</si>
  <si>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</si>
  <si>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</si>
  <si>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</si>
  <si>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</si>
  <si>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</si>
  <si>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</si>
  <si>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</si>
  <si>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</si>
  <si>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</si>
  <si>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</si>
  <si>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</si>
  <si>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</si>
  <si>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</si>
  <si>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</si>
  <si>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</si>
  <si>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</si>
  <si>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</si>
  <si>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</si>
  <si>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</si>
  <si>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</si>
  <si>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</si>
  <si>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</si>
  <si>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</si>
  <si>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</si>
  <si>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</si>
  <si>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</si>
  <si>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</si>
  <si>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</si>
  <si>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</si>
  <si>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</si>
  <si>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</si>
  <si>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</si>
  <si>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</si>
  <si>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</si>
  <si>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</si>
  <si>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</si>
  <si>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</si>
  <si>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</si>
  <si>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</si>
  <si>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</si>
  <si>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</si>
  <si>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</si>
  <si>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</si>
  <si>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</si>
  <si>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</si>
  <si>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</si>
  <si>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</si>
  <si>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</si>
  <si>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</si>
  <si>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</si>
  <si>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</si>
  <si>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</si>
  <si>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</si>
  <si>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</si>
  <si>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</si>
  <si>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</si>
  <si>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</si>
  <si>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</si>
  <si>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</si>
  <si>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</si>
  <si>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</si>
  <si>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</si>
  <si>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</si>
  <si>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</si>
  <si>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</si>
  <si>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</si>
  <si>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</si>
  <si>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</si>
  <si>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</si>
  <si>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</si>
  <si>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</si>
  <si>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</si>
  <si>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</si>
  <si>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</si>
  <si>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</si>
  <si>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</si>
  <si>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</si>
  <si>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</si>
  <si>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</si>
  <si>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</si>
  <si>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</si>
  <si>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</si>
  <si>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</si>
  <si>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</si>
  <si>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</si>
  <si>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</si>
  <si>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</si>
  <si>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</si>
  <si>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</si>
  <si>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</si>
  <si>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</si>
  <si>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</si>
  <si>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</si>
  <si>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</si>
  <si>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</si>
  <si>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</si>
  <si>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</si>
  <si>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</si>
  <si>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</si>
  <si>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</si>
  <si>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</si>
  <si>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</si>
  <si>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</si>
  <si>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</si>
  <si>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</si>
  <si>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</si>
  <si>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</si>
  <si>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</si>
  <si>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</si>
  <si>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</si>
  <si>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</si>
  <si>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</si>
  <si>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</si>
  <si>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</si>
  <si>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</si>
  <si>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</si>
  <si>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</si>
  <si>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</si>
  <si>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</si>
  <si>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</si>
  <si>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</si>
  <si>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</si>
  <si>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</si>
  <si>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</si>
  <si>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</si>
  <si>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</si>
  <si>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</si>
  <si>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</si>
  <si>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</si>
  <si>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</si>
  <si>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</si>
  <si>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</si>
  <si>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</si>
  <si>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</si>
  <si>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</si>
  <si>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</si>
  <si>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</si>
  <si>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</si>
  <si>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</si>
  <si>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</si>
  <si>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</si>
  <si>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</si>
  <si>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</si>
  <si>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</si>
  <si>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</si>
  <si>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</si>
  <si>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</si>
  <si>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</si>
  <si>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</si>
  <si>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</si>
  <si>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</si>
  <si>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</si>
  <si>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</si>
  <si>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</si>
  <si>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</si>
  <si>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</si>
  <si>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</si>
  <si>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</si>
  <si>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</si>
  <si>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</si>
  <si>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</si>
  <si>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</si>
  <si>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</si>
  <si>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</si>
  <si>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</si>
  <si>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</si>
  <si>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</si>
  <si>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</si>
  <si>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</si>
  <si>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</si>
  <si>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</si>
  <si>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</si>
  <si>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</si>
  <si>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</si>
  <si>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</si>
  <si>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</si>
  <si>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</si>
  <si>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</si>
  <si>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</si>
  <si>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</si>
  <si>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</si>
  <si>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</si>
  <si>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</si>
  <si>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</si>
  <si>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</si>
  <si>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</si>
  <si>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</si>
  <si>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</si>
  <si>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</si>
  <si>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</si>
  <si>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</si>
  <si>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</si>
  <si>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</si>
  <si>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</si>
  <si>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</si>
  <si>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</si>
  <si>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</si>
  <si>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</si>
  <si>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</si>
  <si>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</si>
  <si>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</si>
  <si>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</si>
  <si>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</si>
  <si>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</si>
  <si>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</si>
  <si>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</si>
  <si>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</si>
  <si>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</si>
  <si>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</si>
  <si>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</si>
  <si>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</si>
  <si>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</si>
  <si>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</si>
  <si>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</si>
  <si>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</si>
  <si>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</si>
  <si>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</si>
  <si>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</si>
  <si>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</si>
  <si>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</si>
  <si>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</si>
  <si>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</si>
  <si>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</si>
  <si>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</si>
  <si>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</si>
  <si>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</si>
  <si>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</si>
  <si>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</si>
  <si>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</si>
  <si>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</si>
  <si>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</si>
  <si>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</si>
  <si>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</si>
  <si>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</si>
  <si>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</si>
  <si>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</si>
  <si>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</si>
  <si>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</si>
  <si>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</si>
  <si>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</si>
  <si>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</si>
  <si>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</si>
  <si>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</si>
  <si>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</si>
  <si>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</si>
  <si>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</si>
  <si>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</si>
  <si>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</si>
  <si>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</si>
  <si>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</si>
  <si>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</si>
  <si>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</si>
  <si>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</si>
  <si>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</si>
  <si>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</si>
  <si>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</si>
  <si>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</si>
  <si>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</si>
  <si>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</si>
  <si>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</si>
  <si>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</si>
  <si>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</si>
  <si>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</si>
  <si>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</si>
  <si>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</si>
  <si>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</si>
  <si>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</si>
  <si>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</si>
  <si>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</si>
  <si>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</si>
  <si>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</si>
  <si>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</si>
  <si>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</si>
  <si>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</si>
  <si>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</si>
  <si>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</si>
  <si>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</si>
  <si>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</si>
  <si>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</si>
  <si>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</si>
  <si>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</si>
  <si>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</si>
  <si>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</si>
  <si>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</si>
  <si>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</si>
  <si>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</si>
  <si>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</si>
  <si>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</si>
  <si>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</si>
  <si>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</si>
  <si>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</si>
  <si>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</si>
  <si>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</si>
  <si>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</si>
  <si>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</si>
  <si>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</si>
  <si>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</si>
  <si>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</si>
  <si>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</si>
  <si>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</si>
  <si>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</si>
  <si>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</si>
  <si>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</si>
  <si>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</si>
  <si>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</si>
  <si>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</si>
  <si>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</si>
  <si>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</si>
  <si>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</si>
  <si>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</si>
  <si>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</si>
  <si>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</si>
  <si>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</si>
  <si>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</si>
  <si>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</si>
  <si>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</si>
  <si>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</si>
  <si>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</si>
  <si>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</si>
  <si>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</si>
  <si>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</si>
  <si>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</si>
  <si>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</si>
  <si>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</si>
  <si>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</si>
  <si>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</si>
  <si>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</si>
  <si>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</si>
  <si>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</si>
  <si>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</si>
  <si>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</si>
  <si>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</si>
  <si>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</si>
  <si>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</si>
  <si>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</si>
  <si>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</si>
  <si>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</si>
  <si>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</si>
  <si>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</si>
  <si>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</si>
  <si>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</si>
  <si>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</si>
  <si>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</si>
  <si>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</si>
  <si>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</si>
  <si>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</si>
  <si>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</si>
  <si>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</si>
  <si>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</si>
  <si>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</si>
  <si>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</si>
  <si>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</si>
  <si>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</si>
  <si>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</si>
  <si>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</si>
  <si>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</si>
  <si>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</si>
  <si>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</si>
  <si>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</si>
  <si>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</si>
  <si>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</si>
  <si>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</si>
  <si>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</si>
  <si>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</si>
  <si>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</si>
  <si>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</si>
  <si>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</si>
  <si>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</si>
  <si>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</si>
  <si>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</si>
  <si>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</si>
  <si>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</si>
  <si>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</si>
  <si>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</si>
  <si>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</si>
  <si>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</si>
  <si>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</si>
  <si>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</si>
  <si>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</si>
  <si>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</si>
  <si>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</si>
  <si>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</si>
  <si>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</si>
  <si>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</si>
  <si>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</si>
  <si>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</si>
  <si>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</si>
  <si>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</si>
  <si>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</si>
  <si>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</si>
  <si>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</si>
  <si>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</si>
  <si>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</si>
  <si>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</si>
  <si>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</si>
  <si>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</si>
  <si>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</si>
  <si>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</si>
  <si>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</si>
  <si>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</si>
  <si>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</si>
  <si>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</si>
  <si>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</si>
  <si>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</si>
  <si>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</si>
  <si>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</si>
  <si>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</si>
  <si>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</si>
  <si>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</si>
  <si>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</si>
  <si>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</si>
  <si>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</si>
  <si>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</si>
  <si>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</si>
  <si>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</si>
  <si>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</si>
  <si>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</si>
  <si>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</si>
  <si>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</si>
  <si>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</si>
  <si>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</si>
  <si>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</si>
  <si>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</si>
  <si>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</si>
  <si>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</si>
  <si>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</si>
  <si>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</si>
  <si>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</si>
  <si>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</si>
  <si>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</si>
  <si>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</si>
  <si>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</si>
  <si>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</si>
  <si>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</si>
  <si>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</si>
  <si>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</si>
  <si>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</si>
  <si>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</si>
  <si>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</si>
  <si>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</si>
  <si>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</si>
  <si>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</si>
  <si>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</si>
  <si>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</si>
  <si>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</si>
  <si>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</si>
  <si>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</si>
  <si>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</si>
  <si>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</si>
  <si>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</si>
  <si>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</si>
  <si>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</si>
  <si>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</si>
  <si>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</si>
  <si>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</si>
  <si>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</si>
  <si>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</si>
  <si>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</si>
  <si>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</si>
  <si>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</si>
  <si>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</si>
  <si>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</si>
  <si>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</si>
  <si>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</si>
  <si>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</si>
  <si>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</si>
  <si>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</si>
  <si>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</si>
  <si>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</si>
  <si>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</si>
  <si>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</si>
  <si>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</si>
  <si>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</si>
  <si>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</si>
  <si>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</si>
  <si>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</si>
  <si>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</si>
  <si>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</si>
  <si>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</si>
  <si>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</si>
  <si>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</si>
  <si>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</si>
  <si>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</si>
  <si>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</si>
  <si>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</si>
  <si>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</si>
  <si>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</si>
  <si>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</si>
  <si>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</si>
  <si>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</si>
  <si>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</si>
  <si>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</si>
  <si>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</si>
  <si>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</si>
  <si>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</si>
  <si>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</si>
  <si>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</si>
  <si>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</si>
  <si>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</si>
  <si>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</si>
  <si>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</si>
  <si>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</si>
  <si>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</si>
  <si>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</si>
  <si>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</si>
  <si>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</si>
  <si>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</si>
  <si>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</si>
  <si>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</si>
  <si>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</si>
  <si>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</si>
  <si>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</si>
  <si>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</si>
  <si>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</si>
  <si>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</si>
  <si>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</si>
  <si>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</si>
  <si>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</si>
  <si>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</si>
  <si>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</si>
  <si>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</si>
  <si>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</si>
  <si>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</si>
  <si>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</si>
  <si>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</si>
  <si>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</si>
  <si>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</si>
  <si>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</si>
  <si>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</si>
  <si>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</si>
  <si>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</si>
  <si>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</si>
  <si>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</si>
  <si>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</si>
  <si>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</si>
  <si>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</si>
  <si>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</si>
  <si>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</si>
  <si>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</si>
  <si>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</si>
  <si>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</si>
  <si>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</si>
  <si>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</si>
  <si>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</si>
  <si>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</si>
  <si>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</si>
  <si>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</si>
  <si>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</si>
  <si>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</si>
  <si>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</si>
  <si>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</si>
  <si>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</si>
  <si>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</si>
  <si>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</si>
  <si>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</si>
  <si>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</si>
  <si>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</si>
  <si>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</si>
  <si>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</si>
  <si>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</si>
  <si>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</si>
  <si>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</si>
  <si>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</si>
  <si>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</si>
  <si>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</si>
  <si>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</si>
  <si>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</si>
  <si>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</si>
  <si>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</si>
  <si>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</si>
  <si>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</si>
  <si>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</si>
  <si>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</si>
  <si>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</si>
  <si>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</si>
  <si>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</si>
  <si>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</si>
  <si>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</si>
  <si>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</si>
  <si>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</si>
  <si>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</si>
  <si>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</si>
  <si>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</si>
  <si>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</si>
  <si>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</si>
  <si>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</si>
  <si>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</si>
  <si>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</si>
  <si>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</si>
  <si>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</si>
  <si>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</si>
  <si>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</si>
  <si>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</si>
  <si>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</si>
  <si>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</si>
  <si>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</si>
  <si>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</si>
  <si>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</si>
  <si>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</si>
  <si>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</si>
  <si>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</si>
  <si>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</si>
  <si>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</si>
  <si>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</si>
  <si>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</si>
  <si>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</si>
  <si>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</si>
  <si>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</si>
  <si>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</si>
  <si>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</si>
  <si>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</si>
  <si>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</si>
  <si>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</si>
  <si>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</si>
  <si>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</si>
  <si>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</si>
  <si>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</si>
  <si>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</si>
  <si>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</si>
  <si>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</si>
  <si>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</si>
  <si>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</si>
  <si>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</si>
  <si>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</si>
  <si>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</si>
  <si>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</si>
  <si>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</si>
  <si>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</si>
  <si>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</si>
  <si>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</si>
  <si>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</si>
  <si>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</si>
  <si>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</si>
  <si>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</si>
  <si>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</si>
  <si>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</si>
  <si>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</si>
  <si>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</si>
  <si>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</si>
  <si>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</si>
  <si>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</si>
  <si>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</si>
  <si>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</si>
  <si>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</si>
  <si>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</si>
  <si>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</si>
  <si>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</si>
  <si>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</si>
  <si>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</si>
  <si>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</si>
  <si>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</si>
  <si>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</si>
  <si>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</si>
  <si>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</si>
  <si>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</si>
  <si>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</si>
  <si>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</si>
  <si>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</si>
  <si>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</si>
  <si>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</si>
  <si>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</si>
  <si>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</si>
  <si>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</si>
  <si>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</si>
  <si>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</si>
  <si>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</si>
  <si>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</si>
  <si>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</si>
  <si>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</si>
  <si>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</si>
  <si>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</si>
  <si>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</si>
  <si>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</si>
  <si>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</si>
  <si>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</si>
  <si>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</si>
  <si>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</si>
  <si>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</si>
  <si>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</si>
  <si>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</si>
  <si>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</si>
  <si>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</si>
  <si>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</si>
  <si>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</si>
  <si>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</si>
  <si>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</si>
  <si>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</si>
  <si>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</si>
  <si>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</si>
  <si>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</si>
  <si>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</si>
  <si>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</si>
  <si>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</si>
  <si>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</si>
  <si>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</si>
  <si>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</si>
  <si>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</si>
  <si>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</si>
  <si>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</si>
  <si>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</si>
  <si>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</si>
  <si>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</si>
  <si>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</si>
  <si>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</si>
  <si>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</si>
  <si>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</si>
  <si>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</si>
  <si>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</si>
  <si>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</si>
  <si>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</si>
  <si>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</si>
  <si>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</si>
  <si>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</si>
  <si>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</si>
  <si>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</si>
  <si>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</si>
  <si>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</si>
  <si>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</si>
  <si>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</si>
  <si>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</si>
  <si>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</si>
  <si>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</si>
  <si>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</si>
  <si>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</si>
  <si>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</si>
  <si>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</si>
  <si>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</si>
  <si>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</si>
  <si>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</si>
  <si>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</si>
  <si>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</si>
  <si>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</si>
  <si>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</si>
  <si>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</si>
  <si>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</si>
  <si>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</si>
  <si>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</si>
  <si>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</si>
  <si>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</si>
  <si>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</si>
  <si>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</si>
  <si>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</si>
  <si>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</si>
  <si>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</si>
  <si>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</si>
  <si>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</si>
  <si>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</si>
  <si>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</si>
  <si>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</si>
  <si>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</si>
  <si>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</si>
  <si>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</si>
  <si>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</si>
  <si>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</si>
  <si>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</si>
  <si>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</si>
  <si>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</si>
  <si>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</si>
  <si>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</si>
  <si>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</si>
  <si>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</si>
  <si>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</si>
  <si>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</si>
  <si>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</si>
  <si>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</si>
  <si>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</si>
  <si>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</si>
  <si>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</si>
  <si>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</si>
  <si>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</si>
  <si>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</si>
  <si>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</si>
  <si>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</si>
  <si>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</si>
  <si>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</si>
  <si>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</si>
  <si>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</si>
  <si>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</si>
  <si>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</si>
  <si>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</si>
  <si>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</si>
  <si>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</si>
  <si>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</si>
  <si>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</si>
  <si>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</si>
  <si>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</si>
  <si>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</si>
  <si>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</si>
  <si>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</si>
  <si>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</si>
  <si>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</si>
  <si>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</si>
  <si>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</si>
  <si>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</si>
  <si>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</si>
  <si>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</si>
  <si>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</si>
  <si>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</si>
  <si>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</si>
  <si>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</si>
  <si>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</si>
  <si>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</si>
  <si>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</si>
  <si>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</si>
  <si>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</si>
  <si>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</si>
  <si>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</si>
  <si>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</si>
  <si>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</si>
  <si>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</si>
  <si>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</si>
  <si>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</si>
  <si>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</si>
  <si>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</si>
  <si>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</si>
  <si>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</si>
  <si>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</si>
  <si>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</si>
  <si>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</si>
  <si>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</si>
  <si>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</si>
  <si>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</si>
  <si>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</si>
  <si>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</si>
  <si>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</si>
  <si>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</si>
  <si>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</si>
  <si>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</si>
  <si>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</si>
  <si>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</si>
  <si>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</si>
  <si>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</si>
  <si>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</si>
  <si>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</si>
  <si>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</si>
  <si>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</si>
  <si>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</si>
  <si>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</si>
  <si>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</si>
  <si>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</si>
  <si>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</si>
  <si>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</si>
  <si>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</si>
  <si>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</si>
  <si>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</si>
  <si>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</si>
  <si>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</si>
  <si>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</si>
  <si>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</si>
  <si>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</si>
  <si>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</si>
  <si>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</si>
  <si>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</si>
  <si>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</si>
  <si>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</si>
  <si>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</si>
  <si>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</si>
  <si>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</si>
  <si>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</si>
  <si>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</si>
  <si>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</si>
  <si>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</si>
  <si>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</si>
  <si>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</si>
  <si>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</si>
  <si>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</si>
  <si>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</si>
  <si>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</si>
  <si>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</si>
  <si>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</si>
  <si>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</si>
  <si>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</si>
  <si>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</si>
  <si>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</si>
  <si>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</si>
  <si>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</si>
  <si>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</si>
  <si>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</si>
  <si>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</si>
  <si>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</si>
  <si>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</si>
  <si>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</si>
  <si>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</si>
  <si>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</si>
  <si>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</si>
  <si>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</si>
  <si>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</si>
  <si>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</si>
  <si>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</si>
  <si>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</si>
  <si>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</si>
  <si>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</si>
  <si>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</si>
  <si>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</si>
  <si>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</si>
  <si>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</si>
  <si>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</si>
  <si>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</si>
  <si>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</si>
  <si>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</si>
  <si>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</si>
  <si>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</si>
  <si>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</si>
  <si>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</si>
  <si>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</si>
  <si>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</si>
  <si>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</si>
  <si>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</si>
  <si>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</si>
  <si>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</si>
  <si>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</si>
  <si>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</si>
  <si>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</si>
  <si>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</si>
  <si>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</si>
  <si>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</si>
  <si>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</si>
  <si>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</si>
  <si>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</si>
  <si>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</si>
  <si>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</si>
  <si>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</si>
  <si>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</si>
  <si>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</si>
  <si>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</si>
  <si>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</si>
  <si>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</si>
  <si>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</si>
  <si>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</si>
  <si>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</si>
  <si>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</si>
  <si>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</si>
  <si>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</si>
  <si>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</si>
  <si>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</si>
  <si>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</si>
  <si>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</si>
  <si>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</si>
  <si>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</si>
  <si>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</si>
  <si>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</si>
  <si>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</si>
  <si>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</si>
  <si>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</si>
  <si>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</si>
  <si>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</si>
  <si>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</si>
  <si>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</si>
  <si>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</si>
  <si>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</si>
  <si>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</si>
  <si>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</si>
  <si>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</si>
  <si>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</si>
  <si>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</si>
  <si>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</si>
  <si>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</si>
  <si>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</si>
  <si>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</si>
  <si>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</si>
  <si>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</si>
  <si>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</si>
  <si>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</si>
  <si>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</si>
  <si>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</si>
  <si>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</si>
  <si>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</si>
  <si>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</si>
  <si>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</si>
  <si>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</si>
  <si>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</si>
  <si>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</si>
  <si>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</si>
  <si>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</si>
  <si>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</si>
  <si>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</si>
  <si>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</si>
  <si>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</si>
  <si>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</si>
  <si>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</si>
  <si>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</si>
  <si>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</si>
  <si>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</si>
  <si>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</si>
  <si>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</si>
  <si>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</si>
  <si>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</si>
  <si>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</si>
  <si>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</si>
  <si>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</si>
  <si>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</si>
  <si>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</si>
  <si>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</si>
  <si>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</si>
  <si>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</si>
  <si>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</si>
  <si>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</si>
  <si>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</si>
  <si>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</si>
  <si>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</si>
  <si>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</si>
  <si>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</si>
  <si>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</si>
  <si>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</si>
  <si>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</si>
  <si>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</si>
  <si>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</si>
  <si>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</si>
  <si>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</si>
  <si>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</si>
  <si>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</si>
  <si>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</si>
  <si>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</si>
  <si>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</si>
  <si>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</si>
  <si>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</si>
  <si>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</si>
  <si>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</si>
  <si>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</si>
  <si>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</si>
  <si>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</si>
  <si>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</si>
  <si>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</si>
  <si>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</si>
  <si>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</si>
  <si>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</si>
  <si>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</si>
  <si>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</si>
  <si>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</si>
  <si>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</si>
  <si>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</si>
  <si>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</si>
  <si>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</si>
  <si>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</si>
  <si>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</si>
  <si>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</si>
  <si>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</si>
  <si>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</si>
  <si>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</si>
  <si>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</si>
  <si>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</si>
  <si>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</si>
  <si>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</si>
  <si>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</si>
  <si>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</si>
  <si>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</si>
  <si>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</si>
  <si>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</si>
  <si>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</si>
  <si>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</si>
  <si>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</si>
  <si>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</si>
  <si>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</si>
  <si>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</si>
  <si>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</si>
  <si>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</si>
  <si>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</si>
  <si>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</si>
  <si>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</si>
  <si>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</si>
  <si>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</si>
  <si>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</si>
  <si>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</si>
  <si>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</si>
  <si>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</si>
  <si>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</si>
  <si>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</si>
  <si>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</si>
  <si>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</si>
  <si>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</si>
  <si>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</si>
  <si>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</si>
  <si>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</si>
  <si>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</si>
  <si>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</si>
  <si>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</si>
  <si>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</si>
  <si>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</si>
  <si>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</si>
  <si>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</si>
  <si>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</si>
  <si>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</si>
  <si>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</si>
  <si>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</si>
  <si>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</si>
  <si>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</si>
  <si>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</si>
  <si>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</si>
  <si>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</si>
  <si>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</si>
  <si>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</si>
  <si>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</si>
  <si>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</si>
  <si>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</si>
  <si>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</si>
  <si>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</si>
  <si>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</si>
  <si>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</si>
  <si>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</si>
  <si>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</si>
  <si>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</si>
  <si>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</si>
  <si>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</si>
  <si>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</si>
  <si>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</si>
  <si>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</si>
  <si>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</si>
  <si>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</si>
  <si>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</si>
  <si>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</si>
  <si>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</si>
  <si>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</si>
  <si>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</si>
  <si>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</si>
  <si>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</si>
  <si>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</si>
  <si>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</si>
  <si>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</si>
  <si>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</si>
  <si>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</si>
  <si>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</si>
  <si>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</si>
  <si>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</si>
  <si>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</si>
  <si>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</si>
  <si>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</si>
  <si>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</si>
  <si>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</si>
  <si>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</si>
  <si>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</si>
  <si>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</si>
  <si>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</si>
  <si>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</si>
  <si>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</si>
  <si>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</si>
  <si>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</si>
  <si>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</si>
  <si>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</si>
  <si>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</si>
  <si>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</si>
  <si>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</si>
  <si>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</si>
  <si>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</si>
  <si>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</si>
  <si>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</si>
  <si>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</si>
  <si>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</si>
  <si>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</si>
  <si>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</si>
  <si>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</si>
  <si>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</si>
  <si>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</si>
  <si>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</si>
  <si>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</si>
  <si>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</si>
  <si>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</si>
  <si>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</si>
  <si>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</si>
  <si>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</si>
  <si>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</si>
  <si>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</si>
  <si>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</si>
  <si>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</si>
  <si>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</si>
  <si>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</si>
  <si>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</si>
  <si>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</si>
  <si>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</si>
  <si>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</si>
  <si>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</si>
  <si>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</si>
  <si>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</si>
  <si>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</si>
  <si>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</si>
  <si>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</si>
  <si>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</si>
  <si>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</si>
  <si>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</si>
  <si>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</si>
  <si>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</si>
  <si>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</si>
  <si>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</si>
  <si>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</si>
  <si>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</si>
  <si>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</si>
  <si>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</si>
  <si>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</si>
  <si>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</si>
  <si>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</si>
  <si>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</si>
  <si>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</si>
  <si>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</si>
  <si>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</si>
  <si>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</si>
  <si>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</si>
  <si>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</si>
  <si>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</si>
  <si>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</si>
  <si>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</si>
  <si>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</si>
  <si>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</si>
  <si>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</si>
  <si>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</si>
  <si>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</si>
  <si>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</si>
  <si>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</si>
  <si>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</si>
  <si>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</si>
  <si>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</si>
  <si>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</si>
  <si>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</si>
  <si>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</si>
  <si>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</si>
  <si>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</si>
  <si>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</si>
  <si>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</si>
  <si>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</si>
  <si>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</si>
  <si>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</si>
  <si>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</si>
  <si>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</si>
  <si>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</si>
  <si>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</si>
  <si>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</si>
  <si>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</si>
  <si>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</si>
  <si>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</si>
  <si>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</si>
  <si>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</si>
  <si>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</si>
  <si>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</si>
  <si>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</si>
  <si>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</si>
  <si>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</si>
  <si>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</si>
  <si>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</si>
  <si>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</si>
  <si>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</si>
  <si>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</si>
  <si>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</si>
  <si>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</si>
  <si>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</si>
  <si>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</si>
  <si>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</si>
  <si>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</si>
  <si>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</si>
  <si>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</si>
  <si>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</si>
  <si>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</si>
  <si>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</si>
  <si>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</si>
  <si>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</si>
  <si>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</si>
  <si>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</si>
  <si>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</si>
  <si>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</si>
  <si>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</si>
  <si>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</si>
  <si>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</si>
  <si>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</si>
  <si>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</si>
  <si>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</si>
  <si>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</si>
  <si>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</si>
  <si>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</si>
  <si>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</si>
  <si>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</si>
  <si>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</si>
  <si>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</si>
  <si>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</si>
  <si>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</si>
  <si>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</si>
  <si>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</si>
  <si>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</si>
  <si>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</si>
  <si>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</si>
  <si>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</si>
  <si>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</si>
  <si>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</si>
  <si>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</si>
  <si>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</si>
  <si>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</si>
  <si>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</si>
  <si>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</si>
  <si>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</si>
  <si>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</si>
  <si>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</si>
  <si>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</si>
  <si>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</si>
  <si>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</si>
  <si>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</si>
  <si>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</si>
  <si>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</si>
  <si>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</si>
  <si>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</si>
  <si>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</si>
  <si>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</si>
  <si>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</si>
  <si>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</si>
  <si>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</si>
  <si>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</si>
  <si>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</si>
  <si>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</si>
  <si>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</si>
  <si>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</si>
  <si>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</si>
  <si>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</si>
  <si>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</si>
  <si>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</si>
  <si>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</si>
  <si>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</si>
  <si>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</si>
  <si>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</si>
  <si>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</si>
  <si>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</si>
  <si>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</si>
  <si>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</si>
  <si>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</si>
  <si>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</si>
  <si>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</si>
  <si>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</si>
  <si>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</si>
  <si>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</si>
  <si>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</si>
  <si>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</si>
  <si>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</si>
  <si>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</si>
  <si>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</si>
  <si>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</si>
  <si>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</si>
  <si>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</si>
  <si>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</si>
  <si>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</si>
  <si>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</si>
  <si>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</si>
  <si>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</si>
  <si>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</si>
  <si>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</si>
  <si>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</si>
  <si>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</si>
  <si>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</si>
  <si>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</si>
  <si>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</si>
  <si>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</si>
  <si>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</si>
  <si>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</si>
  <si>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</si>
  <si>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</si>
  <si>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</si>
  <si>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</si>
  <si>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</si>
  <si>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</si>
  <si>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</si>
  <si>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</si>
  <si>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</si>
  <si>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</si>
  <si>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</si>
  <si>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</si>
  <si>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</si>
  <si>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</si>
  <si>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</si>
  <si>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</si>
  <si>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</si>
  <si>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</si>
  <si>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</si>
  <si>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</si>
  <si>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</si>
  <si>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</si>
  <si>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</si>
  <si>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</si>
  <si>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</si>
  <si>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</si>
  <si>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</si>
  <si>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</si>
  <si>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</si>
  <si>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</si>
  <si>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</si>
  <si>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</si>
  <si>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</si>
  <si>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</si>
  <si>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</si>
  <si>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</si>
  <si>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</si>
  <si>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</si>
  <si>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</si>
  <si>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</si>
  <si>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</si>
  <si>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</si>
  <si>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</si>
  <si>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</si>
  <si>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</si>
  <si>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</si>
  <si>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</si>
  <si>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</si>
  <si>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</si>
  <si>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</si>
  <si>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</si>
  <si>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</si>
  <si>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</si>
  <si>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</si>
  <si>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</si>
  <si>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</si>
  <si>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</si>
  <si>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</si>
  <si>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</si>
  <si>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</si>
  <si>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</si>
  <si>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</si>
  <si>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</si>
  <si>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</si>
  <si>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</si>
  <si>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</si>
  <si>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</si>
  <si>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</si>
  <si>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</si>
  <si>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</si>
  <si>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</si>
  <si>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</si>
  <si>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</si>
  <si>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</si>
  <si>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</si>
  <si>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</si>
  <si>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</si>
  <si>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</si>
  <si>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</si>
  <si>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</si>
  <si>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</si>
  <si>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</si>
  <si>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</si>
  <si>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</si>
  <si>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</si>
  <si>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</si>
  <si>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</si>
  <si>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</si>
  <si>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</si>
  <si>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</si>
  <si>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</si>
  <si>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</si>
  <si>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</si>
  <si>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</si>
  <si>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</si>
  <si>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</si>
  <si>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</si>
  <si>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</si>
  <si>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</si>
  <si>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</si>
  <si>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</si>
  <si>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</si>
  <si>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</si>
  <si>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</si>
  <si>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</si>
  <si>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</si>
  <si>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</si>
  <si>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</si>
  <si>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</si>
  <si>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</si>
  <si>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</si>
  <si>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</si>
  <si>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</si>
  <si>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</si>
  <si>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</si>
  <si>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</si>
  <si>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</si>
  <si>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</si>
  <si>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</si>
  <si>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</si>
  <si>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</si>
  <si>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</si>
  <si>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</si>
  <si>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</si>
  <si>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</si>
  <si>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</si>
  <si>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</si>
  <si>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</si>
  <si>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</si>
  <si>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</si>
  <si>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</si>
  <si>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</si>
  <si>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</si>
  <si>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</si>
  <si>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</si>
  <si>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</si>
  <si>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</si>
  <si>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</si>
  <si>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</si>
  <si>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</si>
  <si>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</si>
  <si>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</si>
  <si>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</si>
  <si>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</si>
  <si>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</si>
  <si>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</si>
  <si>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</si>
  <si>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</si>
  <si>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</si>
  <si>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</si>
  <si>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</si>
  <si>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</si>
  <si>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</si>
  <si>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</si>
  <si>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</si>
  <si>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</si>
  <si>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</si>
  <si>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</si>
  <si>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</si>
  <si>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</si>
  <si>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</si>
  <si>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</si>
  <si>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</si>
  <si>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</si>
  <si>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</si>
  <si>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</si>
  <si>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</si>
  <si>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</si>
  <si>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</si>
  <si>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</si>
  <si>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</si>
  <si>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</si>
  <si>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</si>
  <si>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</si>
  <si>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</si>
  <si>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</si>
  <si>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</si>
  <si>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</si>
  <si>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</si>
  <si>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</si>
  <si>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</si>
  <si>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</si>
  <si>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</si>
  <si>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</si>
  <si>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</si>
  <si>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</si>
  <si>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</si>
  <si>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</si>
  <si>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</si>
  <si>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</si>
  <si>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</si>
  <si>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</si>
  <si>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</si>
  <si>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</si>
  <si>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</si>
  <si>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</si>
  <si>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</si>
  <si>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</si>
  <si>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</si>
  <si>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</si>
  <si>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</si>
  <si>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</si>
  <si>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</si>
  <si>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</si>
  <si>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</si>
  <si>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</si>
  <si>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</si>
  <si>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</si>
  <si>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</si>
  <si>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</si>
  <si>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</si>
  <si>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</si>
  <si>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</si>
  <si>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</si>
  <si>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</si>
  <si>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</si>
  <si>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</si>
  <si>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</si>
  <si>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</si>
  <si>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</si>
  <si>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</si>
  <si>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</si>
  <si>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</si>
  <si>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</si>
  <si>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</si>
  <si>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</si>
  <si>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</si>
  <si>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</si>
  <si>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</si>
  <si>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</si>
  <si>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</si>
  <si>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</si>
  <si>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</si>
  <si>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</si>
  <si>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</si>
  <si>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</si>
  <si>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</si>
  <si>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</si>
  <si>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</si>
  <si>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</si>
  <si>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</si>
  <si>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</si>
  <si>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</si>
  <si>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</si>
  <si>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</si>
  <si>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</si>
  <si>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</si>
  <si>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</si>
  <si>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</si>
  <si>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</si>
  <si>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</si>
  <si>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</si>
  <si>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</si>
  <si>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</si>
  <si>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</si>
  <si>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</si>
  <si>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</si>
  <si>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</si>
  <si>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</si>
  <si>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</si>
  <si>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</si>
  <si>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</si>
  <si>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</si>
  <si>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</si>
  <si>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</si>
  <si>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</si>
  <si>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</si>
  <si>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</si>
  <si>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</si>
  <si>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</si>
  <si>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</si>
  <si>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</si>
  <si>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</si>
  <si>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</si>
  <si>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</si>
  <si>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</si>
  <si>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</si>
  <si>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</si>
  <si>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</si>
  <si>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</si>
  <si>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</si>
  <si>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</si>
  <si>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</si>
  <si>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</si>
  <si>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</si>
  <si>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</si>
  <si>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</si>
  <si>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</si>
  <si>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</si>
  <si>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</si>
  <si>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</si>
  <si>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</si>
  <si>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</si>
  <si>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</si>
  <si>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</si>
  <si>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</si>
  <si>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</si>
  <si>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</si>
  <si>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</si>
  <si>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</si>
  <si>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</si>
  <si>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</si>
  <si>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</si>
  <si>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</si>
  <si>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</si>
  <si>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</si>
  <si>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</si>
  <si>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</si>
  <si>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</si>
  <si>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</si>
  <si>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</si>
  <si>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</si>
  <si>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</si>
  <si>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</si>
  <si>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</si>
  <si>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</si>
  <si>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</si>
  <si>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</si>
  <si>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</si>
  <si>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</si>
  <si>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</si>
  <si>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</si>
  <si>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</si>
  <si>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</si>
  <si>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</si>
  <si>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</si>
  <si>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</si>
  <si>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</si>
  <si>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</si>
  <si>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</si>
  <si>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</si>
  <si>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</si>
  <si>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</si>
  <si>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</si>
  <si>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</si>
  <si>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</si>
  <si>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</si>
  <si>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</si>
  <si>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</si>
  <si>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</si>
  <si>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</si>
  <si>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</si>
  <si>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</si>
  <si>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</si>
  <si>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</si>
  <si>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</si>
  <si>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</si>
  <si>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</si>
  <si>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</si>
  <si>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</si>
  <si>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</si>
  <si>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</si>
  <si>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</si>
  <si>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</si>
  <si>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</si>
  <si>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</si>
  <si>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</si>
  <si>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</si>
  <si>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</si>
  <si>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</si>
  <si>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</si>
  <si>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</si>
  <si>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</si>
  <si>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</si>
  <si>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</si>
  <si>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</si>
  <si>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</si>
  <si>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</si>
  <si>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</si>
  <si>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</si>
  <si>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</si>
  <si>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</si>
  <si>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</si>
  <si>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</si>
  <si>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</si>
  <si>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</si>
  <si>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</si>
  <si>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</si>
  <si>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</si>
  <si>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</si>
  <si>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</si>
  <si>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</si>
  <si>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</si>
  <si>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</si>
  <si>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</si>
  <si>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</si>
  <si>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</si>
  <si>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</si>
  <si>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</si>
  <si>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</si>
  <si>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</si>
  <si>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</si>
  <si>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</si>
  <si>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</si>
  <si>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</si>
  <si>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</si>
  <si>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</si>
  <si>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</si>
  <si>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</si>
  <si>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</si>
  <si>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</si>
  <si>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</si>
  <si>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</si>
  <si>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</si>
  <si>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</si>
  <si>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</si>
  <si>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</si>
  <si>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</si>
  <si>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</si>
  <si>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</si>
  <si>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</si>
  <si>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</si>
  <si>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</si>
  <si>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</si>
  <si>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</si>
  <si>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</si>
  <si>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</si>
  <si>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</si>
  <si>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</si>
  <si>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</si>
  <si>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</si>
  <si>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</si>
  <si>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</si>
  <si>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</si>
  <si>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</si>
  <si>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</si>
  <si>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</si>
  <si>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</si>
  <si>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</si>
  <si>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</si>
  <si>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</si>
  <si>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</si>
  <si>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</si>
  <si>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</si>
  <si>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</si>
  <si>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</si>
  <si>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</si>
  <si>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</si>
  <si>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</si>
  <si>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</si>
  <si>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</si>
  <si>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</si>
  <si>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</si>
  <si>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</si>
  <si>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</si>
  <si>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</si>
  <si>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</si>
  <si>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</si>
  <si>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</si>
  <si>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</si>
  <si>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</si>
  <si>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</si>
  <si>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</si>
  <si>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</si>
  <si>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</si>
  <si>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</si>
  <si>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</si>
  <si>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</si>
  <si>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</si>
  <si>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</si>
  <si>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</si>
  <si>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</si>
  <si>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</si>
  <si>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</si>
  <si>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</si>
  <si>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</si>
  <si>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</si>
  <si>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</si>
  <si>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</si>
  <si>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</si>
  <si>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</si>
  <si>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</si>
  <si>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</si>
  <si>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</si>
  <si>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</si>
  <si>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</si>
  <si>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</si>
  <si>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</si>
  <si>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</si>
  <si>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</si>
  <si>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</si>
  <si>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</si>
  <si>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</si>
  <si>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</si>
  <si>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</si>
  <si>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</si>
  <si>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</si>
  <si>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</si>
  <si>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</si>
  <si>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</si>
  <si>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</si>
  <si>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</si>
  <si>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</si>
  <si>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</si>
  <si>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</si>
  <si>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</si>
  <si>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</si>
  <si>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</si>
  <si>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</si>
  <si>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</si>
  <si>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</si>
  <si>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</si>
  <si>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</si>
  <si>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</si>
  <si>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</si>
  <si>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</si>
  <si>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</si>
  <si>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</si>
  <si>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</si>
  <si>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</si>
  <si>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</si>
  <si>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</si>
  <si>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</si>
  <si>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</si>
  <si>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</si>
  <si>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</si>
  <si>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</si>
  <si>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</si>
  <si>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</si>
  <si>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</si>
  <si>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</si>
  <si>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</si>
  <si>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</si>
  <si>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</si>
  <si>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</si>
  <si>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</si>
  <si>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</si>
  <si>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</si>
  <si>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</si>
  <si>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</si>
  <si>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</si>
  <si>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</si>
  <si>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</si>
  <si>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</si>
  <si>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</si>
  <si>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</si>
  <si>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</si>
  <si>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</si>
  <si>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</si>
  <si>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</si>
  <si>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</si>
  <si>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</si>
  <si>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</si>
  <si>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</si>
  <si>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</si>
  <si>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</si>
  <si>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</si>
  <si>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</si>
  <si>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</si>
  <si>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</si>
  <si>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</si>
  <si>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</si>
  <si>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</si>
  <si>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</si>
  <si>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</si>
  <si>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</si>
  <si>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</si>
  <si>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</si>
  <si>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</si>
  <si>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</si>
  <si>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</si>
  <si>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</si>
  <si>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</si>
  <si>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</si>
  <si>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</si>
  <si>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</si>
  <si>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</si>
  <si>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</si>
  <si>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</si>
  <si>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</si>
  <si>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</si>
  <si>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</si>
  <si>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</si>
  <si>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</si>
  <si>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</si>
  <si>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</si>
  <si>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</si>
  <si>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</si>
  <si>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</si>
  <si>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</si>
  <si>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</si>
  <si>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</si>
  <si>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</si>
  <si>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</si>
  <si>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</si>
  <si>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</si>
  <si>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</si>
  <si>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</si>
  <si>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</si>
  <si>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</si>
  <si>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</si>
  <si>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</si>
  <si>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</si>
  <si>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</si>
  <si>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</si>
  <si>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</si>
  <si>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</si>
  <si>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</si>
  <si>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</si>
  <si>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</si>
  <si>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</si>
  <si>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</si>
  <si>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</si>
  <si>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</si>
  <si>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</si>
  <si>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</si>
  <si>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</si>
  <si>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</si>
  <si>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</si>
  <si>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</si>
  <si>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</si>
  <si>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</si>
  <si>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</si>
  <si>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</si>
  <si>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</si>
  <si>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</si>
  <si>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</si>
  <si>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</si>
  <si>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</si>
  <si>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</si>
  <si>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</si>
  <si>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</si>
  <si>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</si>
  <si>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</si>
  <si>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</si>
  <si>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</si>
  <si>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</si>
  <si>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</si>
  <si>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</si>
  <si>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</si>
  <si>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</si>
  <si>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</si>
  <si>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</si>
  <si>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</si>
  <si>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</si>
  <si>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</si>
  <si>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</si>
  <si>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</si>
  <si>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</si>
  <si>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</si>
  <si>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</si>
  <si>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</si>
  <si>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</si>
  <si>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</si>
  <si>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</si>
  <si>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</si>
  <si>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</si>
  <si>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</si>
  <si>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</si>
  <si>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</si>
  <si>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</si>
  <si>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</si>
  <si>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</si>
  <si>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</si>
  <si>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</si>
  <si>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</si>
  <si>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</si>
  <si>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</si>
  <si>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</si>
  <si>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</si>
  <si>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</si>
  <si>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</si>
  <si>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</si>
  <si>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</si>
  <si>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</si>
  <si>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</si>
  <si>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</si>
  <si>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</si>
  <si>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</si>
  <si>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</si>
  <si>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</si>
  <si>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</si>
  <si>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</si>
  <si>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</si>
  <si>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</si>
  <si>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</si>
  <si>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</si>
  <si>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</si>
  <si>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</si>
  <si>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</si>
  <si>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</si>
  <si>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</si>
  <si>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</si>
  <si>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</si>
  <si>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</si>
  <si>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</si>
  <si>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</si>
  <si>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</si>
  <si>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</si>
  <si>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</si>
  <si>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</si>
  <si>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</si>
  <si>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</si>
  <si>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</si>
  <si>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</si>
  <si>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</si>
  <si>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</si>
  <si>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</si>
  <si>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</si>
  <si>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</si>
  <si>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</si>
  <si>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</si>
  <si>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</si>
  <si>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</si>
  <si>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</si>
  <si>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</si>
  <si>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</si>
  <si>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</si>
  <si>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</si>
  <si>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</si>
  <si>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</si>
  <si>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</si>
  <si>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</si>
  <si>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</si>
  <si>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</si>
  <si>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</si>
  <si>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</si>
  <si>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</si>
  <si>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</si>
  <si>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</si>
  <si>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</si>
  <si>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</si>
  <si>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</si>
  <si>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</si>
  <si>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</si>
  <si>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</si>
  <si>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</si>
  <si>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</si>
  <si>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</si>
  <si>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</si>
  <si>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</si>
  <si>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</si>
  <si>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</si>
  <si>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</si>
  <si>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</si>
  <si>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</si>
  <si>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</si>
  <si>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</si>
  <si>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</si>
  <si>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</si>
  <si>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</si>
  <si>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</si>
  <si>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</si>
  <si>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</si>
  <si>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</si>
  <si>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</si>
  <si>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</si>
  <si>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</si>
  <si>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</si>
  <si>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</si>
  <si>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</si>
  <si>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</si>
  <si>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</si>
  <si>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</si>
  <si>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</si>
  <si>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</si>
  <si>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</si>
  <si>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</si>
  <si>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</si>
  <si>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</si>
  <si>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</si>
  <si>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</si>
  <si>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</si>
  <si>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</si>
  <si>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</si>
  <si>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</si>
  <si>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</si>
  <si>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</si>
  <si>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</si>
  <si>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</si>
  <si>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</si>
  <si>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</si>
  <si>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</si>
  <si>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</si>
  <si>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</si>
  <si>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</si>
  <si>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</si>
  <si>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</si>
  <si>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</si>
  <si>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</si>
  <si>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</si>
  <si>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</si>
  <si>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</si>
  <si>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</si>
  <si>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</si>
  <si>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</si>
  <si>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visit site face access issue escalated after arrive to Owner he informed us He switched Off CB , in progress with SMT</t>
  </si>
  <si>
    <t>PCM-20251123-00000812</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</si>
  <si>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</si>
  <si>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</si>
  <si>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</si>
  <si>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</si>
  <si>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</si>
  <si>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10 mins</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</si>
  <si>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</si>
  <si>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</si>
  <si>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</si>
  <si>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</si>
  <si>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</si>
  <si>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</si>
  <si>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</si>
  <si>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</si>
  <si>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</si>
  <si>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</si>
  <si>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</si>
  <si>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</si>
  <si>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</si>
  <si>
    <t>PCM-20251123-00000839</t>
  </si>
  <si>
    <t xml:space="preserve">ETA 45 min </t>
  </si>
  <si>
    <t>PCM-20251123-00000855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</si>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</sst>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
      <sz val="11"/>
      <color theme="1"/>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0" fontId="0" fillId="0" borderId="0" xfId="0" applyAlignment="1">
      <alignment horizontal="center" indent="1"/>
    </xf>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321.5315957175917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7.6723032405425329E-2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45984.480021643518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45984.480021643518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45984.480021643518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45984.480021643518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45984.480021643518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45984.480021643518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45984.480021643518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45984.480021643518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45984.480021643518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45984.480021643518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45984.480021643518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45984.480021643518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45984.480021643518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45984.480021643518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45984.480021643518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45984.480021643518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45984.480021643518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45984.480021643518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45984.480021643518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45984.480021643518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45984.480021643518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45984.480021643518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45984.480021643518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45984.480021643518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45984.480021643518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45984.480021643518</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45984.480021643518</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45984.480021643518</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45984.480021643518</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45984.480021643518</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159.48018368055637</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0.10393368055520114</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9.260266203637002E-2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v>2</v>
      </c>
      <c r="D6" s="18" t="s">
        <v>27732</v>
      </c>
      <c r="E6" s="84" t="s">
        <v>39021</v>
      </c>
      <c r="F6" s="103">
        <v>45984.457013888888</v>
      </c>
      <c r="G6" s="104">
        <f ca="1">IFERROR(NOW()-F6,"-")</f>
        <v>2.3007754629361443E-2</v>
      </c>
      <c r="H6" s="103">
        <v>45984.448680555557</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45984.480021643518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45984.480021643518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45984.480021643518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45984.480021643518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45984.480021643518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45984.480021643518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45984.480021643518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45984.480021643518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45984.480021643518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45984.480021643518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45984.480021643518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45984.480021643518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45984.480021643518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45984.480021643518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45984.480021643518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45984.480021643518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45984.480021643518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45984.480021643518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45984.480021643518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45984.480021643518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45984.480021643518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45984.480021643518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45984.480021643518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45984.480021643518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45984.480021643518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45984.480021643518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45984.480021643518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45984.480021643518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45984.480021643518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45984.480021643518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45984.480021643518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45984.480021643518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45984.480021643518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45984.480021643518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45984.480021643518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45984.480021643518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45984.480021643518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45984.480021643518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45984.480021643518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45984.480021643518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45984.480021643518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45984.480021643518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45984.480021643518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45984.480021643518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45984.480021643518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45984.480021643518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45984.480021643518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45984.480021643518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45984.480021643518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45984.480021643518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45984.480021643518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45984.480021643518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45984.480021643518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45984.480021643518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45984.480021643518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45984.480021643518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45984.480021643518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45984.480021643518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45984.480021643518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45984.480021643518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45984.480021643518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45984.480021643518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45984.480021643518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45984.480021643518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45984.480021643518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45984.480021643518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45984.480021643518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45984.480021643518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45984.480021643518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45984.480021643518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45984.480021643518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45984.480021643518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45984.480021643518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45984.480021643518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45984.480021643518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45984.480021643518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45984.480021643518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45984.480021643518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45984.480021643518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45984.480021643518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45984.480021643518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45984.480021643518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45984.480021643518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45984.480021643518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45984.480021643518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45984.480021643518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45984.480021643518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45984.480021643518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45984.480021643518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45984.480021643518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45984.480021643518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45984.480021643518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45984.480021643518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45984.480021643518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45984.480021643518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45984.480021643518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45984.480021643518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45984.480021643518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45984.480021643518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45984.480021643518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45984.480021643518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45984.480021643518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45984.480021643518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45984.480021643518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45984.480021643518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45984.480021643518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45984.480021643518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45984.480021643518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45984.480021643518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45984.480021643518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45984.480021643518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45984.480021643518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45984.480021643518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45984.480021643518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45984.480021643518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45984.480021643518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45984.480021643518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45984.480021643518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45984.480021643518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45984.480021643518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45984.480021643518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45984.480021643518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45984.480021643518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45984.480021643518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45984.480021643518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45984.480021643518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45984.480021643518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45984.480021643518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45984.480021643518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45984.480021643518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45984.480021643518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45984.480021643518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45984.480021643518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45984.480021643518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45984.480021643518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45984.480021643518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45984.480021643518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45984.480021643518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45984.480021643518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45984.480021643518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45984.480021643518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45984.480021643518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45984.480021643518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45984.480021643518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45984.480021643518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45984.480021643518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45984.480021643518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45984.480021643518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45984.480021643518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45984.480021643518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45984.480021643518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45984.480021643518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45984.480021643518</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45984.480021643518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45984.480021643518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45984.480021643518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45984.480021643518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45984.480021643518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45984.480021643518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45984.480021643518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45984.480021643518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45984.480021643518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45984.480021643518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45984.480021643518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45984.480021643518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45984.480021643518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45984.480021643518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45984.480021643518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45984.480021643518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45984.480021643518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45984.480021643518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45984.480021643518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45984.480021643518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45984.480021643518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45984.480021643518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45984.480021643518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45984.480021643518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45984.480021643518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45984.480021643518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45984.480021643518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45984.480021643518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45984.480021643518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45984.480021643518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45984.480021643518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45984.480021643518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45984.480021643518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45984.480021643518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45984.480021643518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45984.480021643518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45984.480021643518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45984.480021643518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45984.480021643518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45984.480021643518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45984.480021643518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45984.480021643518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45984.480021643518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45984.480021643518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45984.480021643518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45984.480021643518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45984.480021643518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45984.480021643518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45984.480021643518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45984.480021643518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45984.480021643518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45984.480021643518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45984.480021643518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45984.480021643518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45984.480021643518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45984.480021643518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45984.480021643518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45984.480021643518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45984.480021643518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45984.480021643518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45984.480021643518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45984.480021643518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45984.480021643518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45984.480021643518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45984.480021643518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45984.480021643518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45984.480021643518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45984.480021643518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45984.480021643518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45984.480021643518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45984.480021643518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45984.480021643518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45984.480021643518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45984.480021643518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45984.480021643518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45984.480021643518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45984.480021643518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45984.480021643518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45984.480021643518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45984.480021643518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45984.480021643518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45984.480021643518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45984.480021643518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45984.480021643518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45984.480021643518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45984.480021643518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45984.480021643518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45984.480021643518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45984.480021643518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45984.480021643518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45984.480021643518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45984.480021643518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45984.480021643518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45984.480021643518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45984.480021643518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45984.480021643518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45984.480021643518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45984.480021643518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45984.480021643518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45984.480021643518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45984.480021643518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45984.480021643518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45984.480021643518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45984.480021643518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45984.480021643518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45984.480021643518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45984.480021643518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45984.480021643518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45984.480021643518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45984.480021643518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45984.480021643518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45984.480021643518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45984.480021643518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45984.480021643518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45984.480021643518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45984.480021643518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45984.480021643518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45984.480021643518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45984.480021643518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45984.480021643518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45984.480021643518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45984.480021643518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45984.480021643518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45984.480021643518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45984.480021643518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45984.480021643518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45984.480021643518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45984.480021643518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45984.480021643518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45984.480021643518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45984.480021643518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45984.480021643518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45984.480021643518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45984.480021643518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45984.480021643518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45984.480021643518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45984.480021643518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45984.480021643518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45984.480021643518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45984.480021643518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45984.480021643518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45984.480021643518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45984.480021643518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45984.480021643518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45984.480021643518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45984.480021643518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45984.480021643518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45984.480021643518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45984.480021643518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45984.480021643518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45984.480021643518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45984.480021643518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45984.480021643518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45984.480021643518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45984.480021643518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45984.480021643518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45984.480021643518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45984.480021643518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45984.480021643518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45984.480021643518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45984.480021643518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45984.480021643518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45984.480021643518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45984.480021643518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45984.480021643518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45984.480021643518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45984.480021643518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45984.480021643518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45984.480021643518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45984.480021643518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45984.480021643518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45984.480021643518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45984.480021643518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45984.480021643518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45984.480021643518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45984.480021643518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45984.480021643518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45984.480021643518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45984.480021643518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45984.480021643518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45984.480021643518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45984.480021643518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45984.480021643518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45984.480021643518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45984.480021643518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45984.480021643518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45984.480021643518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45984.480021643518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45984.480021643518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45984.480021643518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45984.480021643518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45984.480021643518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45984.480021643518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45984.480021643518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45984.480021643518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45984.480021643518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45984.480021643518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45984.480021643518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45984.480021643518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45984.480021643518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45984.480021643518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45984.480021643518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45984.480021643518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45984.480021643518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45984.480021643518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45984.480021643518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45984.480021643518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45984.480021643518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45984.480021643518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45984.480021643518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45984.480021643518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45984.480021643518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45984.480021643518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45984.480021643518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45984.480021643518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45984.480021643518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45984.480021643518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45984.480021643518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45984.480021643518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45984.480021643518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45984.480021643518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45984.480021643518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45984.480021643518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45984.480021643518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45984.480021643518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45984.480021643518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45984.480021643518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45984.480021643518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45984.480021643518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45984.480021643518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45984.480021643518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45984.480021643518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45984.480021643518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45984.480021643518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45984.480021643518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45984.480021643518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45984.480021643518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45984.480021643518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45984.480021643518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45984.480021643518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45984.480021643518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45984.480021643518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45984.480021643518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45984.480021643518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45984.480021643518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45984.480021643518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45984.480021643518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45984.480021643518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45984.480021643518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45984.480021643518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45984.480021643518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45984.480021643518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45984.480021643518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45984.480021643518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45984.480021643518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45984.480021643518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45984.480021643518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45984.480021643518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45984.480021643518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45984.480021643518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45984.480021643518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45984.480021643518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45984.480021643518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45984.480021643518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45984.480021643518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45984.480021643518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45984.480021643518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45984.480021643518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45984.480021643518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45984.480021643518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45984.480021643518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45984.480021643518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45984.480021643518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45984.480021643518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45984.480021643518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45984.480021643518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45984.480021643518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45984.480021643518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45984.480021643518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45984.480021643518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45984.480021643518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45984.480021643518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45984.480021643518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45984.480021643518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45984.480021643518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45984.480021643518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45984.480021643518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45984.480021643518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45984.480021643518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45984.480021643518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45984.480021643518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45984.480021643518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45984.480021643518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45984.480021643518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45984.480021643518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45984.480021643518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45984.480021643518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45984.480021643518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45984.480021643518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45984.480021643518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45984.480021643518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45984.480021643518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45984.480021643518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45984.480021643518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45984.480021643518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45984.480021643518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45984.480021643518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45984.480021643518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45984.480021643518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45984.480021643518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45984.480021643518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45984.480021643518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45984.480021643518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45984.480021643518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45984.480021643518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45984.480021643518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45984.480021643518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45984.480021643518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45984.480021643518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45984.480021643518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45984.480021643518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45984.480021643518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45984.480021643518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45984.480021643518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45984.480021643518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45984.480021643518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45984.480021643518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45984.480021643518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45984.480021643518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45984.480021643518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45984.480021643518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45984.480021643518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45984.480021643518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45984.480021643518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45984.480021643518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45984.480021643518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45984.480021643518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45984.480021643518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45984.480021643518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45984.480021643518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45984.480021643518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45984.480021643518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45984.480021643518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45984.480021643518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45984.480021643518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45984.480021643518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45984.480021643518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45984.480021643518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45984.480021643518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45984.480021643518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45984.480021643518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45984.480021643518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45984.480021643518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45984.480021643518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45984.480021643518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45984.480021643518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45984.480021643518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45984.480021643518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45984.480021643518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45984.480021643518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45984.480021643518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45984.480021643518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45984.480021643518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45984.480021643518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45984.480021643518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45984.480021643518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45984.480021643518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45984.480021643518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45984.480021643518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45984.480021643518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45984.480021643518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45984.480021643518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45984.480021643518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45984.480021643518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45984.480021643518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45984.480021643518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45984.480021643518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45984.480021643518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45984.480021643518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45984.480021643518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45984.480021643518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45984.480021643518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45984.480021643518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45984.480021643518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45984.480021643518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45984.480021643518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45984.480021643518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45984.480021643518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45984.480021643518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45984.480021643518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45984.480021643518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45984.480021643518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45984.480021643518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45984.480021643518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45984.480021643518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45984.480021643518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45984.480021643518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45984.480021643518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45984.480021643518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45984.480021643518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45984.480021643518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45984.480021643518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45984.480021643518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45984.480021643518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45984.480021643518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45984.480021643518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45984.480021643518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45984.480021643518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45984.480021643518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45984.480021643518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45984.480021643518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45984.480021643518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45984.480021643518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45984.480021643518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45984.480021643518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45984.480021643518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45984.480021643518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45984.480021643518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45984.480021643518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45984.480021643518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45984.480021643518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45984.480021643518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45984.480021643518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45984.480021643518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45984.480021643518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45984.480021643518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45984.480021643518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45984.480021643518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45984.480021643518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45984.480021643518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45984.480021643518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45984.480021643518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45984.480021643518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45984.480021643518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45984.480021643518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45984.480021643518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45984.480021643518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45984.480021643518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45984.480021643518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45984.480021643518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45984.480021643518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45984.480021643518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45984.480021643518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45984.480021643518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45984.480021643518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45984.480021643518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45984.480021643518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45984.480021643518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45984.480021643518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45984.480021643518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45984.480021643518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45984.480021643518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45984.480021643518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45984.480021643518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45984.480021643518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45984.480021643518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45984.480021643518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45984.480021643518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45984.480021643518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45984.480021643518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45984.480021643518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45984.480021643518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45984.480021643518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45984.480021643518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45984.480021643518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45984.480021643518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45984.480021643518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45984.480021643518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45984.480021643518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45984.480021643518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45984.480021643518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45984.480021643518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45984.480021643518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45984.480021643518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45984.480021643518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45984.480021643518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45984.480021643518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45984.480021643518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45984.480021643518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45984.480021643518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45984.480021643518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45984.480021643518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45984.480021643518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45984.480021643518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45984.480021643518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45984.480021643518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45984.480021643518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45984.480021643518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45984.480021643518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45984.480021643518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45984.480021643518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45984.480021643518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45984.480021643518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45984.480021643518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45984.480021643518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45984.480021643518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45984.480021643518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45984.480021643518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45984.480021643518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45984.480021643518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45984.480021643518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45984.480021643518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45984.480021643518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45984.480021643518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45984.480021643518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45984.480021643518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45984.480021643518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45984.480021643518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45984.480021643518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45984.480021643518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45984.480021643518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45984.480021643518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45984.480021643518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45984.480021643518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45984.480021643518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45984.480021643518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45984.480021643518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45984.480021643518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45984.480021643518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45984.480021643518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45984.480021643518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45984.480021643518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45984.480021643518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45984.480021643518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45984.480021643518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45984.480021643518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45984.480021643518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45984.480021643518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45984.480021643518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45984.480021643518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45984.480021643518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45984.480021643518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45984.480021643518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45984.480021643518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45984.480021643518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45984.480021643518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45984.480021643518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45984.480021643518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45984.480021643518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45984.480021643518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45984.480021643518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45984.480021643518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45984.480021643518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45984.480021643518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45984.480021643518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45984.480021643518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45984.480021643518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45984.480021643518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45984.480021643518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45984.480021643518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45984.480021643518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45984.480021643518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45984.480021643518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45984.480021643518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45984.480021643518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45984.480021643518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45984.480021643518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45984.480021643518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45984.480021643518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45984.480021643518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45984.480021643518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45984.480021643518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45984.480021643518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45984.480021643518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45984.480021643518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45984.480021643518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45984.480021643518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45984.480021643518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45984.480021643518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45984.480021643518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45984.480021643518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45984.480021643518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45984.480021643518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45984.480021643518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45984.480021643518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45984.480021643518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45984.480021643518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45984.480021643518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45984.480021643518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45984.480021643518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45984.480021643518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45984.480021643518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45984.480021643518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45984.480021643518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45984.480021643518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45984.480021643518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45984.480021643518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45984.480021643518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45984.480021643518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45984.480021643518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45984.480021643518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45984.480021643518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45984.480021643518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45984.480021643518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45984.480021643518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45984.480021643518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45984.480021643518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45984.480021643518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45984.480021643518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45984.480021643518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45984.480021643518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45984.480021643518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45984.480021643518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45984.480021643518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45984.480021643518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45984.480021643518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45984.480021643518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45984.480021643518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45984.480021643518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45984.480021643518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45984.480021643518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45984.480021643518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45984.480021643518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45984.480021643518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45984.480021643518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45984.480021643518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45984.480021643518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45984.480021643518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45984.480021643518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45984.480021643518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45984.480021643518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45984.480021643518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45984.480021643518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45984.480021643518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45984.480021643518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45984.480021643518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45984.480021643518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45984.480021643518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45984.480021643518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45984.480021643518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45984.480021643518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45984.480021643518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45984.480021643518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45984.480021643518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45984.480021643518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45984.480021643518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45984.480021643518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45984.480021643518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45984.480021643518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45984.480021643518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45984.480021643518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45984.480021643518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45984.480021643518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45984.480021643518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45984.480021643518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45984.480021643518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45984.480021643518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45984.480021643518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45984.480021643518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45984.480021643518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45984.480021643518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45984.480021643518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45984.480021643518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45984.480021643518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45984.480021643518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45984.480021643518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45984.480021643518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45984.480021643518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45984.480021643518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45984.480021643518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45984.480021643518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45984.480021643518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45984.480021643518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45984.480021643518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45984.480021643518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45984.480021643518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45984.480021643518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45984.480021643518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45984.480021643518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45984.480021643518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45984.480021643518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45984.480021643518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45984.480021643518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45984.480021643518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45984.480021643518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45984.480021643518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45984.480021643518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45984.480021643518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45984.480021643518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45984.480021643518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45984.480021643518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45984.480021643518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45984.480021643518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45984.480021643518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45984.480021643518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45984.480021643518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45984.480021643518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45984.480021643518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45984.480021643518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45984.480021643518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45984.480021643518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45984.480021643518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45984.480021643518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45984.480021643518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45984.480021643518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45984.480021643518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45984.480021643518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45984.480021643518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45984.480021643518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45984.480021643518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45984.480021643518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45984.480021643518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45984.480021643518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45984.480021643518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45984.480021643518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45984.480021643518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45984.480021643518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45984.480021643518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45984.480021643518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45984.480021643518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45984.480021643518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45984.480021643518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45984.480021643518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45984.480021643518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45984.480021643518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45984.480021643518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45984.480021643518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45984.480021643518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45984.480021643518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45984.480021643518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45984.480021643518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45984.480021643518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45984.480021643518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45984.480021643518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45984.480021643518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45984.480021643518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45984.480021643518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45984.480021643518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45984.480021643518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45984.480021643518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45984.480021643518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45984.480021643518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45984.480021643518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45984.480021643518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45984.480021643518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45984.480021643518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45984.480021643518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45984.480021643518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45984.480021643518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45984.480021643518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45984.480021643518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45984.480021643518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45984.480021643518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45984.480021643518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45984.480021643518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45984.480021643518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45984.480021643518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45984.480021643518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45984.480021643518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45984.480021643518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45984.480021643518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45984.480021643518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45984.480021643518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45984.480021643518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45984.480021643518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45984.480021643518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45984.480021643518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45984.480021643518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45984.480021643518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45984.480021643518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45984.480021643518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45984.480021643518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45984.480021643518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45984.480021643518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45984.480021643518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45984.480021643518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45984.480021643518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45984.480021643518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45984.480021643518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45984.480021643518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45984.480021643518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45984.480021643518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45984.480021643518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45984.480021643518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45984.480021643518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45984.480021643518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45984.480021643518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45984.480021643518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45984.480021643518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45984.480021643518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45984.480021643518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45984.480021643518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45984.480021643518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45984.480021643518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45984.480021643518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45984.480021643518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45984.480021643518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45984.480021643518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45984.480021643518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45984.480021643518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45984.480021643518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45984.480021643518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45984.480021643518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45984.480021643518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45984.480021643518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45984.480021643518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45984.480021643518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45984.480021643518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45984.480021643518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45984.480021643518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45984.480021643518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45984.480021643518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45984.480021643518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45984.480021643518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45984.480021643518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45984.480021643518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45984.480021643518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45984.480021643518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45984.480021643518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45984.480021643518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45984.480021643518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45984.480021643518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45984.480021643518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45984.480021643518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45984.480021643518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45984.480021643518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45984.480021643518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45984.480021643518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45984.480021643518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45984.480021643518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45984.480021643518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45984.480021643518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45984.480021643518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45984.480021643518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45984.480021643518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45984.480021643518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45984.480021643518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45984.480021643518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45984.480021643518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45984.480021643518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45984.480021643518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45984.480021643518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45984.480021643518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45984.480021643518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45984.480021643518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45984.480021643518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45984.480021643518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45984.480021643518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45984.480021643518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45984.480021643518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45984.480021643518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45984.480021643518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45984.480021643518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45984.480021643518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45984.480021643518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45984.480021643518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45984.480021643518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45984.480021643518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45984.480021643518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45984.480021643518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45984.480021643518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45984.480021643518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45984.480021643518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45984.480021643518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45984.480021643518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45984.480021643518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45984.480021643518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45984.480021643518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45984.480021643518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45984.480021643518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45984.480021643518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45984.480021643518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45984.480021643518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45984.480021643518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45984.480021643518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45984.480021643518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45984.480021643518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45984.480021643518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45984.480021643518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45984.480021643518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45984.480021643518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45984.480021643518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45984.480021643518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45984.480021643518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45984.480021643518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45984.480021643518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45984.480021643518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45984.480021643518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45984.480021643518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45984.480021643518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45984.480021643518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45984.480021643518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45984.480021643518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45984.480021643518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45984.480021643518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45984.480021643518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45984.480021643518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45984.480021643518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45984.480021643518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45984.480021643518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45984.480021643518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45984.480021643518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45984.480021643518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45984.480021643518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45984.480021643518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45984.480021643518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45984.480021643518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45984.480021643518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45984.480021643518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45984.480021643518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45984.480021643518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45984.480021643518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45984.480021643518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45984.480021643518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45984.480021643518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45984.480021643518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45984.480021643518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45984.480021643518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45984.480021643518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45984.480021643518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45984.480021643518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45984.480021643518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45984.480021643518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45984.480021643518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45984.480021643518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45984.480021643518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45984.480021643518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45984.480021643518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45984.480021643518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45984.480021643518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45984.480021643518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45984.480021643518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45984.480021643518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45984.480021643518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45984.480021643518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45984.480021643518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45984.480021643518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45984.480021643518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45984.480021643518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45984.480021643518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45984.480021643518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45984.480021643518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45984.480021643518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45984.480021643518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45984.480021643518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45984.480021643518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45984.480021643518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45984.480021643518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45984.480021643518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45984.480021643518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45984.480021643518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45984.480021643518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45984.480021643518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45984.480021643518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45984.480021643518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45984.480021643518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45984.480021643518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45984.480021643518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45984.480021643518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45984.480021643518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45984.480021643518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45984.480021643518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45984.480021643518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45984.480021643518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45984.480021643518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45984.480021643518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45984.480021643518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45984.480021643518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45984.480021643518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45984.480021643518</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280.99930405092164</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c r="G3" s="96">
        <f ca="1">IFERROR(NOW()-F3,"")</f>
        <v>45984.480021643518</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2</v>
      </c>
      <c r="D4" s="91" t="s">
        <v>36675</v>
      </c>
      <c r="E4" s="94" t="s">
        <v>39021</v>
      </c>
      <c r="F4" s="95">
        <v>45984.382800925923</v>
      </c>
      <c r="G4" s="96">
        <f ca="1">IFERROR(NOW()-F4,"")</f>
        <v>9.7220717594609596E-2</v>
      </c>
      <c r="H4" s="95">
        <v>45984.35125</v>
      </c>
      <c r="I4" s="113" t="str">
        <f>IFERROR(VLOOKUP(D4,DB!A:F,6,0),"")</f>
        <v>SCECO</v>
      </c>
      <c r="J4" s="113" t="str">
        <f>IFERROR(VLOOKUP(D4,DB!A:G,7,0),"")</f>
        <v>Vandalized</v>
      </c>
      <c r="K4" s="97" t="s">
        <v>39118</v>
      </c>
      <c r="L4" s="91" t="str">
        <f>IFERROR(VLOOKUP(D4,DB!A:I,9,0),"")</f>
        <v>Latis</v>
      </c>
    </row>
    <row r="5" spans="1:16" ht="15" customHeight="1">
      <c r="A5" s="113" t="s">
        <v>39115</v>
      </c>
      <c r="B5" s="113" t="str">
        <f>IFERROR(VLOOKUP(D5,DB!A:K,11,0),"")</f>
        <v>R4</v>
      </c>
      <c r="C5" s="93">
        <v>1</v>
      </c>
      <c r="D5" s="91" t="s">
        <v>35135</v>
      </c>
      <c r="E5" s="94" t="s">
        <v>39021</v>
      </c>
      <c r="F5" s="95"/>
      <c r="G5" s="96">
        <f t="shared" ref="G5:G56" ca="1" si="0">IFERROR(NOW()-F5,"")</f>
        <v>45984.480021643518</v>
      </c>
      <c r="H5" s="95">
        <v>45984.454756944448</v>
      </c>
      <c r="I5" s="113" t="str">
        <f>IFERROR(VLOOKUP(D5,DB!A:F,6,0),"")</f>
        <v>SCECO</v>
      </c>
      <c r="J5" s="113" t="str">
        <f>IFERROR(VLOOKUP(D5,DB!A:G,7,0),"")</f>
        <v>Dead</v>
      </c>
      <c r="K5" s="97" t="s">
        <v>39119</v>
      </c>
      <c r="L5" s="91" t="str">
        <f>IFERROR(VLOOKUP(D5,DB!A:I,9,0),"")</f>
        <v>Latis</v>
      </c>
    </row>
    <row r="6" spans="1:16" ht="15" customHeight="1">
      <c r="A6" s="113"/>
      <c r="B6" s="113" t="str">
        <f>IFERROR(VLOOKUP(D6,DB!A:K,11,0),"")</f>
        <v/>
      </c>
      <c r="C6" s="93"/>
      <c r="D6" s="91"/>
      <c r="E6" s="94"/>
      <c r="F6" s="95"/>
      <c r="G6" s="96">
        <f t="shared" ca="1" si="0"/>
        <v>45984.480021643518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45984.480021643518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45984.480021643518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45984.480021643518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45984.480021643518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45984.480021643518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45984.480021643518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45984.480021643518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45984.480021643518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45984.480021643518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45984.480021643518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45984.480021643518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45984.480021643518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45984.480021643518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45984.480021643518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45984.480021643518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45984.480021643518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45984.480021643518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45984.480021643518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45984.480021643518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45984.480021643518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45984.480021643518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45984.480021643518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45984.480021643518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45984.480021643518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45984.480021643518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45984.480021643518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45984.480021643518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45984.480021643518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45984.480021643518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45984.480021643518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45984.480021643518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45984.480021643518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45984.480021643518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45984.480021643518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45984.480021643518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45984.480021643518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45984.480021643518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45984.480021643518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45984.480021643518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45984.480021643518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45984.480021643518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45984.480021643518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45984.480021643518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45984.480021643518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45984.480021643518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45984.480021643518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45984.480021643518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45984.480021643518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45984.480021643518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45984.480021643518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45984.480021643518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45984.480021643518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45984.480021643518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45984.480021643518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45984.480021643518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45984.480021643518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45984.480021643518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45984.480021643518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45984.480021643518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45984.480021643518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45984.480021643518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45984.480021643518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45984.480021643518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45984.480021643518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45984.480021643518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45984.480021643518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45984.480021643518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45984.480021643518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45984.480021643518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45984.480021643518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45984.480021643518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45984.480021643518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45984.480021643518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45984.480021643518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45984.480021643518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45984.480021643518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45984.480021643518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45984.480021643518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45984.480021643518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45984.480021643518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45984.480021643518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45984.480021643518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45984.480021643518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45984.480021643518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45984.480021643518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45984.480021643518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45984.480021643518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45984.480021643518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45984.480021643518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45984.480021643518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45984.480021643518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45984.480021643518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45984.480021643518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45984.480021643518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45984.480021643518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45984.480021643518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45984.480021643518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45984.480021643518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45984.480021643518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45984.480021643518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45984.480021643518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45984.480021643518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45984.480021643518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45984.480021643518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45984.480021643518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45984.480021643518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45984.480021643518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45984.480021643518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45984.480021643518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45984.480021643518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45984.480021643518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45984.480021643518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45984.480021643518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45984.480021643518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45984.480021643518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45984.480021643518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45984.480021643518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45984.480021643518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45984.480021643518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45984.480021643518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45984.480021643518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45984.480021643518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45984.480021643518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45984.480021643518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45984.480021643518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45984.480021643518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45984.480021643518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45984.480021643518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45984.480021643518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45984.480021643518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45984.480021643518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45984.480021643518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45984.480021643518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45984.480021643518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45984.480021643518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45984.480021643518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45984.480021643518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45984.480021643518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45984.480021643518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45984.480021643518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45984.480021643518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45984.480021643518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45984.480021643518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45984.480021643518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45984.480021643518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45984.480021643518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45984.480021643518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45984.480021643518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45984.480021643518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45984.480021643518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45984.480021643518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45984.480021643518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45984.480021643518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45984.480021643518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45984.480021643518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45984.480021643518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45984.480021643518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45984.480021643518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45984.480021643518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45984.480021643518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45984.480021643518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45984.480021643518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45984.480021643518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45984.480021643518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45984.480021643518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45984.480021643518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45984.480021643518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45984.480021643518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45984.480021643518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45984.480021643518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45984.480021643518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45984.480021643518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45984.480021643518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45984.480021643518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45984.480021643518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45984.480021643518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45984.480021643518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45984.480021643518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45984.480021643518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45984.480021643518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45984.480021643518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45984.480021643518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45984.480021643518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45984.480021643518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45984.480021643518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45984.480021643518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45984.480021643518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45984.480021643518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45984.480021643518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45984.480021643518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45984.480021643518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45984.480021643518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45984.480021643518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45984.480021643518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45984.480021643518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45984.480021643518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45984.480021643518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45984.480021643518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45984.480021643518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45984.480021643518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45984.480021643518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45984.480021643518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45984.480021643518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45984.480021643518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45984.480021643518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45984.480021643518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45984.480021643518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45984.480021643518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45984.480021643518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45984.480021643518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45984.480021643518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45984.480021643518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45984.480021643518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45984.480021643518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45984.480021643518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45984.480021643518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45984.480021643518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45984.480021643518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45984.480021643518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45984.480021643518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45984.480021643518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45984.480021643518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45984.480021643518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45984.480021643518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45984.480021643518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45984.480021643518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45984.480021643518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45984.480021643518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45984.480021643518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45984.480021643518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45984.480021643518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45984.480021643518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45984.480021643518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45984.480021643518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45984.480021643518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45984.480021643518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45984.480021643518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45984.480021643518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45984.480021643518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45984.480021643518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45984.480021643518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45984.480021643518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45984.480021643518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45984.480021643518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45984.480021643518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45984.480021643518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45984.480021643518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45984.480021643518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45984.480021643518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45984.480021643518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45984.480021643518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45984.480021643518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45984.480021643518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45984.480021643518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45984.480021643518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45984.480021643518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45984.480021643518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45984.480021643518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45984.480021643518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45984.480021643518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45984.480021643518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45984.480021643518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45984.480021643518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45984.480021643518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45984.480021643518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45984.480021643518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45984.480021643518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45984.480021643518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45984.480021643518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45984.480021643518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45984.480021643518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45984.480021643518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45984.480021643518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45984.480021643518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45984.480021643518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45984.480021643518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45984.480021643518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45984.480021643518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45984.480021643518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45984.480021643518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45984.480021643518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45984.480021643518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45984.480021643518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45984.480021643518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45984.480021643518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45984.480021643518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45984.480021643518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45984.480021643518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45984.480021643518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45984.480021643518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45984.480021643518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45984.480021643518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45984.480021643518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45984.480021643518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45984.480021643518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45984.480021643518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45984.480021643518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45984.480021643518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45984.480021643518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45984.480021643518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45984.480021643518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45984.480021643518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45984.480021643518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45984.480021643518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45984.480021643518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45984.480021643518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45984.480021643518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45984.480021643518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45984.480021643518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45984.480021643518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45984.480021643518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45984.480021643518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45984.480021643518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45984.480021643518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45984.480021643518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45984.480021643518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45984.480021643518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45984.480021643518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45984.480021643518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45984.480021643518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45984.480021643518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45984.480021643518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45984.480021643518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45984.480021643518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45984.480021643518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45984.480021643518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45984.480021643518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45984.480021643518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45984.480021643518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45984.480021643518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45984.480021643518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45984.480021643518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45984.480021643518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45984.480021643518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45984.480021643518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45984.480021643518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45984.480021643518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45984.480021643518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45984.480021643518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45984.480021643518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45984.480021643518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45984.480021643518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45984.480021643518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45984.480021643518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45984.480021643518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45984.480021643518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45984.480021643518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45984.480021643518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45984.480021643518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45984.480021643518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45984.480021643518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45984.480021643518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45984.480021643518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45984.480021643518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45984.480021643518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45984.480021643518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45984.480021643518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45984.480021643518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45984.480021643518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45984.480021643518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45984.480021643518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45984.480021643518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45984.480021643518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45984.480021643518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45984.480021643518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45984.480021643518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45984.480021643518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45984.480021643518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45984.480021643518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45984.480021643518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45984.480021643518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45984.480021643518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45984.480021643518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45984.480021643518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45984.480021643518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45984.480021643518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45984.480021643518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45984.480021643518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45984.480021643518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45984.480021643518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45984.480021643518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45984.480021643518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45984.480021643518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45984.480021643518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45984.480021643518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45984.480021643518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45984.480021643518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45984.480021643518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45984.480021643518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45984.480021643518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45984.480021643518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45984.480021643518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45984.480021643518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45984.480021643518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45984.480021643518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45984.480021643518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45984.480021643518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45984.480021643518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45984.480021643518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45984.480021643518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45984.480021643518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45984.480021643518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45984.480021643518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45984.480021643518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45984.480021643518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45984.480021643518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45984.480021643518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45984.480021643518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45984.480021643518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45984.480021643518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45984.480021643518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45984.480021643518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45984.480021643518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45984.480021643518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45984.480021643518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45984.480021643518</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K17" sqref="K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92.647961458329519</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39103</v>
      </c>
      <c r="F3" s="38">
        <v>45926.188877314817</v>
      </c>
      <c r="G3" s="108">
        <f t="shared" ref="G3" ca="1" si="0">IFERROR(NOW()-F3,"")</f>
        <v>58.291144328701193</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39103</v>
      </c>
      <c r="F4" s="110">
        <v>45948.661111111112</v>
      </c>
      <c r="G4" s="111">
        <f t="shared" ref="G4" ca="1" si="1">IFERROR(NOW()-F4,"")</f>
        <v>35.818910532405425</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2">
        <v>45977.514803240738</v>
      </c>
      <c r="G5" s="111">
        <f ca="1">IFERROR(NOW()-F5,"")</f>
        <v>6.9652184027800104</v>
      </c>
      <c r="H5" s="122">
        <v>45977.468807870369</v>
      </c>
      <c r="I5" s="109" t="str">
        <f>IFERROR(VLOOKUP(D5,DB!A:F,6,0),"")</f>
        <v>SCECO</v>
      </c>
      <c r="J5" s="109" t="str">
        <f>IFERROR(VLOOKUP(D5,DB!A:G,7,0),"")</f>
        <v>Weak</v>
      </c>
      <c r="K5" s="109" t="s">
        <v>39127</v>
      </c>
      <c r="L5" s="109" t="str">
        <f>IFERROR(VLOOKUP(D5,DB!A:I,9,0),"")</f>
        <v>Latis</v>
      </c>
    </row>
    <row r="6" spans="1:13" ht="30.75">
      <c r="A6" s="109" t="s">
        <v>39128</v>
      </c>
      <c r="B6" s="109" t="str">
        <f>IFERROR(VLOOKUP(D6,DB!A:K,11,0),"")</f>
        <v>R5</v>
      </c>
      <c r="C6" s="109">
        <v>1</v>
      </c>
      <c r="D6" s="109" t="s">
        <v>36518</v>
      </c>
      <c r="E6" s="109" t="s">
        <v>39021</v>
      </c>
      <c r="F6" s="122">
        <v>45981.373298611114</v>
      </c>
      <c r="G6" s="111">
        <f ca="1">IFERROR(NOW()-F6,"")</f>
        <v>3.1067230324042612</v>
      </c>
      <c r="H6" s="122">
        <v>45981.360798611109</v>
      </c>
      <c r="I6" s="109" t="str">
        <f>IFERROR(VLOOKUP(D6,DB!A:F,6,0),"")</f>
        <v>SCECO</v>
      </c>
      <c r="J6" s="109" t="str">
        <f>IFERROR(VLOOKUP(D6,DB!A:G,7,0),"")</f>
        <v>Dead</v>
      </c>
      <c r="K6" s="109" t="s">
        <v>39129</v>
      </c>
      <c r="L6" s="109" t="str">
        <f>IFERROR(VLOOKUP(D6,DB!A:I,9,0),"")</f>
        <v>Latis</v>
      </c>
    </row>
    <row r="7" spans="1:13">
      <c r="A7" s="109"/>
      <c r="B7" s="109" t="str">
        <f>IFERROR(VLOOKUP(D7,DB!A:K,11,0),"")</f>
        <v/>
      </c>
      <c r="C7" s="109"/>
      <c r="D7" s="109"/>
      <c r="E7" s="109"/>
      <c r="F7" s="109"/>
      <c r="G7" s="111">
        <f ca="1">IFERROR(NOW()-F7,"")</f>
        <v>45984.480021643518</v>
      </c>
      <c r="H7" s="109"/>
      <c r="I7" s="109" t="str">
        <f>IFERROR(VLOOKUP(D7,DB!A:F,6,0),"")</f>
        <v/>
      </c>
      <c r="J7" s="109" t="str">
        <f>IFERROR(VLOOKUP(D7,DB!A:G,7,0),"")</f>
        <v/>
      </c>
      <c r="K7" s="109"/>
      <c r="L7" s="109" t="str">
        <f>IFERROR(VLOOKUP(D7,DB!A:I,9,0),"")</f>
        <v/>
      </c>
    </row>
    <row r="8" spans="1:13">
      <c r="A8" s="109"/>
      <c r="B8" s="109" t="str">
        <f>IFERROR(VLOOKUP(D8,DB!A:K,11,0),"")</f>
        <v>R5</v>
      </c>
      <c r="C8" s="109"/>
      <c r="D8" s="109" t="s">
        <v>38477</v>
      </c>
      <c r="E8" s="109"/>
      <c r="F8" s="109"/>
      <c r="G8" s="111">
        <f ca="1">IFERROR(NOW()-F8,"")</f>
        <v>45984.480021643518</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45984.480021643518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45984.480021643518</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45984.480021643518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45984.480021643518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45984.480021643518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45984.480021643518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45984.480021643518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45984.480021643518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45984.480021643518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45984.480021643518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45984.480021643518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45984.480021643518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45984.480021643518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45984.480021643518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45984.480021643518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45984.480021643518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45984.480021643518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45984.480021643518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45984.480021643518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45984.480021643518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45984.480021643518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45984.480021643518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45984.480021643518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45984.480021643518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45984.480021643518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45984.480021643518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45984.480021643518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45984.480021643518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45984.480021643518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45984.480021643518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45984.480021643518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45984.480021643518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45984.480021643518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45984.480021643518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45984.480021643518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45984.480021643518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45984.480021643518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45984.480021643518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45984.480021643518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45984.480021643518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45984.480021643518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45984.480021643518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45984.480021643518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45984.480021643518</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45984.480021643518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45984.480021643518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45984.480021643518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45984.480021643518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45984.480021643518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45984.480021643518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45984.480021643518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45984.480021643518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45984.480021643518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45984.480021643518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45984.480021643518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45984.480021643518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45984.480021643518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45984.480021643518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45984.480021643518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45984.480021643518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45984.480021643518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45984.480021643518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45984.480021643518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45984.480021643518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45984.480021643518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45984.480021643518</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45984.480021643518</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45984.480021643518</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45984.480021643518</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45984.480021643518</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45984.480021643518</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45984.480021643518</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39115</v>
      </c>
      <c r="B2" s="145" t="str">
        <f>IFERROR(VLOOKUP(D2,DB!A:K,11,0),"")</f>
        <v>R6</v>
      </c>
      <c r="C2" s="146">
        <v>1</v>
      </c>
      <c r="D2" s="151" t="s">
        <v>32420</v>
      </c>
      <c r="E2" s="109" t="s">
        <v>39103</v>
      </c>
      <c r="F2" s="147"/>
      <c r="G2" s="75"/>
      <c r="H2" s="147"/>
      <c r="I2" s="145" t="str">
        <f>IFERROR(VLOOKUP(D2,DB!A:F,6,0),"")</f>
        <v>SCECO</v>
      </c>
      <c r="J2" s="145" t="str">
        <f>IFERROR(VLOOKUP(D2,DB!A:G,7,0),"")</f>
        <v>Vandalized</v>
      </c>
      <c r="K2" s="148" t="s">
        <v>39130</v>
      </c>
      <c r="L2" s="149" t="str">
        <f>IFERROR(VLOOKUP(D2,DB!A:I,9,0),"")</f>
        <v>Latis</v>
      </c>
    </row>
    <row r="3" spans="1:16382" ht="31.5" customHeight="1">
      <c r="A3" s="144" t="s">
        <v>39115</v>
      </c>
      <c r="B3" s="145" t="str">
        <f>IFERROR(VLOOKUP(D3,DB!A:K,11,0),"")</f>
        <v>R6</v>
      </c>
      <c r="C3" s="146">
        <v>1</v>
      </c>
      <c r="D3" s="151" t="s">
        <v>35682</v>
      </c>
      <c r="E3" s="109" t="s">
        <v>39103</v>
      </c>
      <c r="F3" s="147"/>
      <c r="G3" s="75">
        <f t="shared" ref="G3" ca="1" si="0">IFERROR(NOW()-F3,"-")</f>
        <v>45984.480021643518</v>
      </c>
      <c r="H3" s="147"/>
      <c r="I3" s="145" t="str">
        <f>IFERROR(VLOOKUP(D3,DB!A:F,6,0),"")</f>
        <v>SCECO</v>
      </c>
      <c r="J3" s="145" t="str">
        <f>IFERROR(VLOOKUP(D3,DB!A:G,7,0),"")</f>
        <v>Dead</v>
      </c>
      <c r="K3" s="148" t="s">
        <v>39131</v>
      </c>
      <c r="L3" s="149" t="str">
        <f>IFERROR(VLOOKUP(D3,DB!A:I,9,0),"")</f>
        <v>Latis</v>
      </c>
    </row>
    <row r="4" spans="1:16382" ht="31.5" customHeight="1">
      <c r="A4" s="144" t="s">
        <v>39132</v>
      </c>
      <c r="B4" s="145" t="str">
        <f>IFERROR(VLOOKUP(D4,DB!A:K,11,0),"")</f>
        <v>R6</v>
      </c>
      <c r="C4" s="146">
        <v>7</v>
      </c>
      <c r="D4" s="151" t="s">
        <v>33810</v>
      </c>
      <c r="E4" s="109" t="s">
        <v>39103</v>
      </c>
      <c r="F4" s="147">
        <v>45984.433900462966</v>
      </c>
      <c r="G4" s="75">
        <f ca="1">IFERROR(NOW()-F4,"-")</f>
        <v>4.6121180552290753E-2</v>
      </c>
      <c r="H4" s="147">
        <v>45984.458020833335</v>
      </c>
      <c r="I4" s="145" t="str">
        <f>IFERROR(VLOOKUP(D4,DB!A:F,6,0),"")</f>
        <v>SCECO</v>
      </c>
      <c r="J4" s="145" t="str">
        <f>IFERROR(VLOOKUP(D4,DB!A:G,7,0),"")</f>
        <v xml:space="preserve">Weak </v>
      </c>
      <c r="K4" s="148" t="s">
        <v>39133</v>
      </c>
      <c r="L4" s="149" t="str">
        <f>IFERROR(VLOOKUP(D4,DB!A:I,9,0),"")</f>
        <v>Latis</v>
      </c>
    </row>
    <row r="5" spans="1:16382" ht="31.5" customHeight="1">
      <c r="A5" s="144" t="s">
        <v>39134</v>
      </c>
      <c r="B5" s="145" t="str">
        <f>IFERROR(VLOOKUP(D5,DB!A:K,11,0),"")</f>
        <v>R6</v>
      </c>
      <c r="C5" s="146">
        <v>8</v>
      </c>
      <c r="D5" s="145" t="s">
        <v>37358</v>
      </c>
      <c r="E5" s="109" t="s">
        <v>39103</v>
      </c>
      <c r="F5" s="147">
        <v>45984.472754629627</v>
      </c>
      <c r="G5" s="75">
        <f ca="1">IFERROR(NOW()-F5,"-")</f>
        <v>7.2670138906687498E-3</v>
      </c>
      <c r="H5" s="147">
        <v>45984.465370370373</v>
      </c>
      <c r="I5" s="145" t="str">
        <f>IFERROR(VLOOKUP(D5,DB!A:F,6,0),"")</f>
        <v>SCECO+STB</v>
      </c>
      <c r="J5" s="145" t="str">
        <f>IFERROR(VLOOKUP(D5,DB!A:G,7,0),"")</f>
        <v>Vandalized</v>
      </c>
      <c r="K5" s="148" t="s">
        <v>39135</v>
      </c>
      <c r="L5" s="149" t="str">
        <f>IFERROR(VLOOKUP(D5,DB!A:I,9,0),"")</f>
        <v>Latis</v>
      </c>
    </row>
    <row r="6" spans="1:16382" ht="31.5" customHeight="1">
      <c r="A6" s="144"/>
      <c r="B6" s="145" t="str">
        <f>IFERROR(VLOOKUP(D6,DB!A:K,11,0),"")</f>
        <v/>
      </c>
      <c r="C6" s="146"/>
      <c r="D6" s="145"/>
      <c r="E6" s="109"/>
      <c r="F6" s="147"/>
      <c r="G6" s="75">
        <f ca="1">IFERROR(NOW()-F6,"-")</f>
        <v>45984.480021643518</v>
      </c>
      <c r="H6" s="152"/>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45984.480021643518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45984.480021643518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45984.480021643518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3"/>
      <c r="E10" s="109"/>
      <c r="F10" s="147"/>
      <c r="G10" s="75">
        <f ca="1">IFERROR(NOW()-F10,"-")</f>
        <v>45984.480021643518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45984.480021643518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45984.480021643518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45984.480021643518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45984.480021643518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45984.480021643518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45984.480021643518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3"/>
      <c r="E17" s="109"/>
      <c r="F17" s="147"/>
      <c r="G17" s="75">
        <f ca="1">IFERROR(NOW()-F17,"-")</f>
        <v>45984.480021643518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45984.480021643518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45984.480021643518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45984.480021643518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45984.480021643518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45984.480021643518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45984.480021643518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3"/>
      <c r="E24" s="109"/>
      <c r="F24" s="147"/>
      <c r="G24" s="75">
        <f ca="1">IFERROR(NOW()-F24,"-")</f>
        <v>45984.480021643518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45984.480021643518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45984.480021643518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45984.480021643518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45984.480021643518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45984.480021643518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45984.480021643518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3"/>
      <c r="E31" s="109"/>
      <c r="F31" s="147"/>
      <c r="G31" s="75">
        <f ca="1">IFERROR(NOW()-F31,"-")</f>
        <v>45984.480021643518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45984.480021643518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45984.480021643518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45984.480021643518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45984.480021643518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45984.480021643518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45984.480021643518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3"/>
      <c r="E38" s="109"/>
      <c r="F38" s="147"/>
      <c r="G38" s="75">
        <f ca="1">IFERROR(NOW()-F38,"-")</f>
        <v>45984.480021643518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45984.480021643518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45984.480021643518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45984.480021643518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45984.480021643518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45984.480021643518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45984.480021643518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3"/>
      <c r="E45" s="109"/>
      <c r="F45" s="147"/>
      <c r="G45" s="75">
        <f ca="1">IFERROR(NOW()-F45,"-")</f>
        <v>45984.480021643518</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45984.480021643518</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45984.480021643518</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45984.480021643518</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45984.480021643518</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45984.480021643518</v>
      </c>
      <c r="H50" s="147"/>
      <c r="I50" s="145" t="str">
        <f>IFERROR(VLOOKUP(D50,DB!A:F,6,0),"")</f>
        <v/>
      </c>
      <c r="J50" s="145" t="str">
        <f>IFERROR(VLOOKUP(D50,DB!A:G,7,0),"")</f>
        <v/>
      </c>
      <c r="K50" s="148"/>
      <c r="L50" s="149"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2025-11-23T08:32:10Z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