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48" documentId="120_S{2AC9BD13-BADA-5192-A53E-5A8FF88502F6}" xr6:coauthVersionLast="47" xr6:coauthVersionMax="47" xr10:uidLastSave="{C409726E-9E58-463A-AD6E-B9ACD2F6C77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8" i="1"/>
  <c r="L5" i="2"/>
  <c r="J5" i="2"/>
  <c r="I5" i="2"/>
  <c r="G5" i="2"/>
  <c r="B5" i="2"/>
  <c r="B3" i="4"/>
  <c r="L10" i="5"/>
  <c r="J10" i="5"/>
  <c r="I10" i="5"/>
  <c r="B10" i="5"/>
  <c r="G2" i="9"/>
  <c r="D5" i="3"/>
  <c r="D6" i="3"/>
  <c r="L9"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D9" i="3"/>
  <c r="G8" i="5"/>
  <c r="G6" i="5"/>
  <c r="G7" i="5"/>
  <c r="B8" i="5"/>
  <c r="B6" i="5"/>
  <c r="B7" i="5"/>
  <c r="I8" i="5"/>
  <c r="I6" i="5"/>
  <c r="J8" i="5"/>
  <c r="J6" i="5"/>
  <c r="J7" i="5"/>
  <c r="L8" i="5"/>
  <c r="L6" i="5"/>
  <c r="L7"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<sst xmlns="http://schemas.openxmlformats.org/spreadsheetml/2006/main" count="180292" uniqueCount="39132">
  <si>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</si>
  <si>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</si>
  <si>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</si>
  <si>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</si>
  <si>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</si>
  <si>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</si>
  <si>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</si>
  <si>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</si>
  <si>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</si>
  <si>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</si>
  <si>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</si>
  <si>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</si>
  <si>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</si>
  <si>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</si>
  <si>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</si>
  <si>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</si>
  <si>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</si>
  <si>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</si>
  <si>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</si>
  <si>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</si>
  <si>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</si>
  <si>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</si>
  <si>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</si>
  <si>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</si>
  <si>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</si>
  <si>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</si>
  <si>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</si>
  <si>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</si>
  <si>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</si>
  <si>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</si>
  <si>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</si>
  <si>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</si>
  <si>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</si>
  <si>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</si>
  <si>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</si>
  <si>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</si>
  <si>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</si>
  <si>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</si>
  <si>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</si>
  <si>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</si>
  <si>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</si>
  <si>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</si>
  <si>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</si>
  <si>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</si>
  <si>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</si>
  <si>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</si>
  <si>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</si>
  <si>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</si>
  <si>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</si>
  <si>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</si>
  <si>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</si>
  <si>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</si>
  <si>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</si>
  <si>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</si>
  <si>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</si>
  <si>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</si>
  <si>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</si>
  <si>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</si>
  <si>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</si>
  <si>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</si>
  <si>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</si>
  <si>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</si>
  <si>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</si>
  <si>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</si>
  <si>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</si>
  <si>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</si>
  <si>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</si>
  <si>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</si>
  <si>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</si>
  <si>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</si>
  <si>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</si>
  <si>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</si>
  <si>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</si>
  <si>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</si>
  <si>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</si>
  <si>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</si>
  <si>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</si>
  <si>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</si>
  <si>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</si>
  <si>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</si>
  <si>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</si>
  <si>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</si>
  <si>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</si>
  <si>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</si>
  <si>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</si>
  <si>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</si>
  <si>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</si>
  <si>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</si>
  <si>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</si>
  <si>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</si>
  <si>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</si>
  <si>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</si>
  <si>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</si>
  <si>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</si>
  <si>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</si>
  <si>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</si>
  <si>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</si>
  <si>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</si>
  <si>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</si>
  <si>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</si>
  <si>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</si>
  <si>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</si>
  <si>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</si>
  <si>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</si>
  <si>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</si>
  <si>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</si>
  <si>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</si>
  <si>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</si>
  <si>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</si>
  <si>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</si>
  <si>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</si>
  <si>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</si>
  <si>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</si>
  <si>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</si>
  <si>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</si>
  <si>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</si>
  <si>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</si>
  <si>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</si>
  <si>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</si>
  <si>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</si>
  <si>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</si>
  <si>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</si>
  <si>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</si>
  <si>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</si>
  <si>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</si>
  <si>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</si>
  <si>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</si>
  <si>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</si>
  <si>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</si>
  <si>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</si>
  <si>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</si>
  <si>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</si>
  <si>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</si>
  <si>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</si>
  <si>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</si>
  <si>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</si>
  <si>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</si>
  <si>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</si>
  <si>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</si>
  <si>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</si>
  <si>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</si>
  <si>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</si>
  <si>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</si>
  <si>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</si>
  <si>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</si>
  <si>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</si>
  <si>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</si>
  <si>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</si>
  <si>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</si>
  <si>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</si>
  <si>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</si>
  <si>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</si>
  <si>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</si>
  <si>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</si>
  <si>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</si>
  <si>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</si>
  <si>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</si>
  <si>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</si>
  <si>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</si>
  <si>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</si>
  <si>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</si>
  <si>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</si>
  <si>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</si>
  <si>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</si>
  <si>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</si>
  <si>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</si>
  <si>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</si>
  <si>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</si>
  <si>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</si>
  <si>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</si>
  <si>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</si>
  <si>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</si>
  <si>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</si>
  <si>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</si>
  <si>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</si>
  <si>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</si>
  <si>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</si>
  <si>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</si>
  <si>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</si>
  <si>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</si>
  <si>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</si>
  <si>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</si>
  <si>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</si>
  <si>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</si>
  <si>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</si>
  <si>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</si>
  <si>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</si>
  <si>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</si>
  <si>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</si>
  <si>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</si>
  <si>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</si>
  <si>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</si>
  <si>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</si>
  <si>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</si>
  <si>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</si>
  <si>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</si>
  <si>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</si>
  <si>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</si>
  <si>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</si>
  <si>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</si>
  <si>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</si>
  <si>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</si>
  <si>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</si>
  <si>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</si>
  <si>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</si>
  <si>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</si>
  <si>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</si>
  <si>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</si>
  <si>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</si>
  <si>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</si>
  <si>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</si>
  <si>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</si>
  <si>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</si>
  <si>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</si>
  <si>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</si>
  <si>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</si>
  <si>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</si>
  <si>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</si>
  <si>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</si>
  <si>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</si>
  <si>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</si>
  <si>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</si>
  <si>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</si>
  <si>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</si>
  <si>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</si>
  <si>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</si>
  <si>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</si>
  <si>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</si>
  <si>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</si>
  <si>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</si>
  <si>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</si>
  <si>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</si>
  <si>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</si>
  <si>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</si>
  <si>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</si>
  <si>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</si>
  <si>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</si>
  <si>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</si>
  <si>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</si>
  <si>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</si>
  <si>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</si>
  <si>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</si>
  <si>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</si>
  <si>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</si>
  <si>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</si>
  <si>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</si>
  <si>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</si>
  <si>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</si>
  <si>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</si>
  <si>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</si>
  <si>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</si>
  <si>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</si>
  <si>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</si>
  <si>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</si>
  <si>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</si>
  <si>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</si>
  <si>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</si>
  <si>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</si>
  <si>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</si>
  <si>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</si>
  <si>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</si>
  <si>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</si>
  <si>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</si>
  <si>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</si>
  <si>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</si>
  <si>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</si>
  <si>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</si>
  <si>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</si>
  <si>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</si>
  <si>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</si>
  <si>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</si>
  <si>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</si>
  <si>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</si>
  <si>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</si>
  <si>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</si>
  <si>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</si>
  <si>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</si>
  <si>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</si>
  <si>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</si>
  <si>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</si>
  <si>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</si>
  <si>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</si>
  <si>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</si>
  <si>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</si>
  <si>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</si>
  <si>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</si>
  <si>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</si>
  <si>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</si>
  <si>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</si>
  <si>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</si>
  <si>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</si>
  <si>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</si>
  <si>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</si>
  <si>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</si>
  <si>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</si>
  <si>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</si>
  <si>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</si>
  <si>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</si>
  <si>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</si>
  <si>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</si>
  <si>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</si>
  <si>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</si>
  <si>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</si>
  <si>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</si>
  <si>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</si>
  <si>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</si>
  <si>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</si>
  <si>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</si>
  <si>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</si>
  <si>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</si>
  <si>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</si>
  <si>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</si>
  <si>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</si>
  <si>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</si>
  <si>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</si>
  <si>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</si>
  <si>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</si>
  <si>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</si>
  <si>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</si>
  <si>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</si>
  <si>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</si>
  <si>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</si>
  <si>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</si>
  <si>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</si>
  <si>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</si>
  <si>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</si>
  <si>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</si>
  <si>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</si>
  <si>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</si>
  <si>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</si>
  <si>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</si>
  <si>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</si>
  <si>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</si>
  <si>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</si>
  <si>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</si>
  <si>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</si>
  <si>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</si>
  <si>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</si>
  <si>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</si>
  <si>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</si>
  <si>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</si>
  <si>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</si>
  <si>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</si>
  <si>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</si>
  <si>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</si>
  <si>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</si>
  <si>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</si>
  <si>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</si>
  <si>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</si>
  <si>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</si>
  <si>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</si>
  <si>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</si>
  <si>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</si>
  <si>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</si>
  <si>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</si>
  <si>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</si>
  <si>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</si>
  <si>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</si>
  <si>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</si>
  <si>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</si>
  <si>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</si>
  <si>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</si>
  <si>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</si>
  <si>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</si>
  <si>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</si>
  <si>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</si>
  <si>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</si>
  <si>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</si>
  <si>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</si>
  <si>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</si>
  <si>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</si>
  <si>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</si>
  <si>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</si>
  <si>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</si>
  <si>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</si>
  <si>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</si>
  <si>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</si>
  <si>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</si>
  <si>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</si>
  <si>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</si>
  <si>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</si>
  <si>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</si>
  <si>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</si>
  <si>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</si>
  <si>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</si>
  <si>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</si>
  <si>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</si>
  <si>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</si>
  <si>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</si>
  <si>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</si>
  <si>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</si>
  <si>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</si>
  <si>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</si>
  <si>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</si>
  <si>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</si>
  <si>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</si>
  <si>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</si>
  <si>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</si>
  <si>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</si>
  <si>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</si>
  <si>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</si>
  <si>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</si>
  <si>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</si>
  <si>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</si>
  <si>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</si>
  <si>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</si>
  <si>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</si>
  <si>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</si>
  <si>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</si>
  <si>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</si>
  <si>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</si>
  <si>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</si>
  <si>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</si>
  <si>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</si>
  <si>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</si>
  <si>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</si>
  <si>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</si>
  <si>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</si>
  <si>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</si>
  <si>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</si>
  <si>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</si>
  <si>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</si>
  <si>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</si>
  <si>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</si>
  <si>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</si>
  <si>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</si>
  <si>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</si>
  <si>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</si>
  <si>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</si>
  <si>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</si>
  <si>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</si>
  <si>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</si>
  <si>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</si>
  <si>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</si>
  <si>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</si>
  <si>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</si>
  <si>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</si>
  <si>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</si>
  <si>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</si>
  <si>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</si>
  <si>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</si>
  <si>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</si>
  <si>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</si>
  <si>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</si>
  <si>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</si>
  <si>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</si>
  <si>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</si>
  <si>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</si>
  <si>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</si>
  <si>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</si>
  <si>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</si>
  <si>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</si>
  <si>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</si>
  <si>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</si>
  <si>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</si>
  <si>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</si>
  <si>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</si>
  <si>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</si>
  <si>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</si>
  <si>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</si>
  <si>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</si>
  <si>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</si>
  <si>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</si>
  <si>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</si>
  <si>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</si>
  <si>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</si>
  <si>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</si>
  <si>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</si>
  <si>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</si>
  <si>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</si>
  <si>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</si>
  <si>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</si>
  <si>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</si>
  <si>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</si>
  <si>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</si>
  <si>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</si>
  <si>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</si>
  <si>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</si>
  <si>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</si>
  <si>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</si>
  <si>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</si>
  <si>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</si>
  <si>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</si>
  <si>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</si>
  <si>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</si>
  <si>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</si>
  <si>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</si>
  <si>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</si>
  <si>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</si>
  <si>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</si>
  <si>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</si>
  <si>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</si>
  <si>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</si>
  <si>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</si>
  <si>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</si>
  <si>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</si>
  <si>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</si>
  <si>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</si>
  <si>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</si>
  <si>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</si>
  <si>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</si>
  <si>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</si>
  <si>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</si>
  <si>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</si>
  <si>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</si>
  <si>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</si>
  <si>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</si>
  <si>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</si>
  <si>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</si>
  <si>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</si>
  <si>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</si>
  <si>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</si>
  <si>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</si>
  <si>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</si>
  <si>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</si>
  <si>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</si>
  <si>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</si>
  <si>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</si>
  <si>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</si>
  <si>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</si>
  <si>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</si>
  <si>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</si>
  <si>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</si>
  <si>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</si>
  <si>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</si>
  <si>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</si>
  <si>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</si>
  <si>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</si>
  <si>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</si>
  <si>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</si>
  <si>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</si>
  <si>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</si>
  <si>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</si>
  <si>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</si>
  <si>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</si>
  <si>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</si>
  <si>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</si>
  <si>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</si>
  <si>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</si>
  <si>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</si>
  <si>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</si>
  <si>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</si>
  <si>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</si>
  <si>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</si>
  <si>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</si>
  <si>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</si>
  <si>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</si>
  <si>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</si>
  <si>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</si>
  <si>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</si>
  <si>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</si>
  <si>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</si>
  <si>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</si>
  <si>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</si>
  <si>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</si>
  <si>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</si>
  <si>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</si>
  <si>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</si>
  <si>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</si>
  <si>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</si>
  <si>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</si>
  <si>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</si>
  <si>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</si>
  <si>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</si>
  <si>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</si>
  <si>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</si>
  <si>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</si>
  <si>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</si>
  <si>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</si>
  <si>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</si>
  <si>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</si>
  <si>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</si>
  <si>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</si>
  <si>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</si>
  <si>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</si>
  <si>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</si>
  <si>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</si>
  <si>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</si>
  <si>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</si>
  <si>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</si>
  <si>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</si>
  <si>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</si>
  <si>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</si>
  <si>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</si>
  <si>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</si>
  <si>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</si>
  <si>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</si>
  <si>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</si>
  <si>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</si>
  <si>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</si>
  <si>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</si>
  <si>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</si>
  <si>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</si>
  <si>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</si>
  <si>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</si>
  <si>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</si>
  <si>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</si>
  <si>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</si>
  <si>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</si>
  <si>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</si>
  <si>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</si>
  <si>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</si>
  <si>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</si>
  <si>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</si>
  <si>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</si>
  <si>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</si>
  <si>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</si>
  <si>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</si>
  <si>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</si>
  <si>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</si>
  <si>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</si>
  <si>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</si>
  <si>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</si>
  <si>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</si>
  <si>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</si>
  <si>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</si>
  <si>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</si>
  <si>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</si>
  <si>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</si>
  <si>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</si>
  <si>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</si>
  <si>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</si>
  <si>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</si>
  <si>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</si>
  <si>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</si>
  <si>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</si>
  <si>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</si>
  <si>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</si>
  <si>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</si>
  <si>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</si>
  <si>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</si>
  <si>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</si>
  <si>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</si>
  <si>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</si>
  <si>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</si>
  <si>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</si>
  <si>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</si>
  <si>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</si>
  <si>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</si>
  <si>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</si>
  <si>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</si>
  <si>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</si>
  <si>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</si>
  <si>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</si>
  <si>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</si>
  <si>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</si>
  <si>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</si>
  <si>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</si>
  <si>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</si>
  <si>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</si>
  <si>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</si>
  <si>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</si>
  <si>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</si>
  <si>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</si>
  <si>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</si>
  <si>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</si>
  <si>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</si>
  <si>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</si>
  <si>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</si>
  <si>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</si>
  <si>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</si>
  <si>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</si>
  <si>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</si>
  <si>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</si>
  <si>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</si>
  <si>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</si>
  <si>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</si>
  <si>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</si>
  <si>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</si>
  <si>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</si>
  <si>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</si>
  <si>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</si>
  <si>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</si>
  <si>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</si>
  <si>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</si>
  <si>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</si>
  <si>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</si>
  <si>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</si>
  <si>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</si>
  <si>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</si>
  <si>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</si>
  <si>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</si>
  <si>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</si>
  <si>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</si>
  <si>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</si>
  <si>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</si>
  <si>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</si>
  <si>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</si>
  <si>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</si>
  <si>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</si>
  <si>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</si>
  <si>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</si>
  <si>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</si>
  <si>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</si>
  <si>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</si>
  <si>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</si>
  <si>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</si>
  <si>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</si>
  <si>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</si>
  <si>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</si>
  <si>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</si>
  <si>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</si>
  <si>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</si>
  <si>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</si>
  <si>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</si>
  <si>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</si>
  <si>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</si>
  <si>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</si>
  <si>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</si>
  <si>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</si>
  <si>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</si>
  <si>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</si>
  <si>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</si>
  <si>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</si>
  <si>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</si>
  <si>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</si>
  <si>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</si>
  <si>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</si>
  <si>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</si>
  <si>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</si>
  <si>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</si>
  <si>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</si>
  <si>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</si>
  <si>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</si>
  <si>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</si>
  <si>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</si>
  <si>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</si>
  <si>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</si>
  <si>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</si>
  <si>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</si>
  <si>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</si>
  <si>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</si>
  <si>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</si>
  <si>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</si>
  <si>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</si>
  <si>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</si>
  <si>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</si>
  <si>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</si>
  <si>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</si>
  <si>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</si>
  <si>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</si>
  <si>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</si>
  <si>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</si>
  <si>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</si>
  <si>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</si>
  <si>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</si>
  <si>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</si>
  <si>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</si>
  <si>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</si>
  <si>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</si>
  <si>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</si>
  <si>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</si>
  <si>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</si>
  <si>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</si>
  <si>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</si>
  <si>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</si>
  <si>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</si>
  <si>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</si>
  <si>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</si>
  <si>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</si>
  <si>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</si>
  <si>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</si>
  <si>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</si>
  <si>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</si>
  <si>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</si>
  <si>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</si>
  <si>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</si>
  <si>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</si>
  <si>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</si>
  <si>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</si>
  <si>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</si>
  <si>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</si>
  <si>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</si>
  <si>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</si>
  <si>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</si>
  <si>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</si>
  <si>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</si>
  <si>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</si>
  <si>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</si>
  <si>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</si>
  <si>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</si>
  <si>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</si>
  <si>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</si>
  <si>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</si>
  <si>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</si>
  <si>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</si>
  <si>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</si>
  <si>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</si>
  <si>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</si>
  <si>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</si>
  <si>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</si>
  <si>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</si>
  <si>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</si>
  <si>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</si>
  <si>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</si>
  <si>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</si>
  <si>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</si>
  <si>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</si>
  <si>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</si>
  <si>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</si>
  <si>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</si>
  <si>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</si>
  <si>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</si>
  <si>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</si>
  <si>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</si>
  <si>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</si>
  <si>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</si>
  <si>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</si>
  <si>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</si>
  <si>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</si>
  <si>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</si>
  <si>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</si>
  <si>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</si>
  <si>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</si>
  <si>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</si>
  <si>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</si>
  <si>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</si>
  <si>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</si>
  <si>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</si>
  <si>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</si>
  <si>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</si>
  <si>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</si>
  <si>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</si>
  <si>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</si>
  <si>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</si>
  <si>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</si>
  <si>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</si>
  <si>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</si>
  <si>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</si>
  <si>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</si>
  <si>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</si>
  <si>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</si>
  <si>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</si>
  <si>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</si>
  <si>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</si>
  <si>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</si>
  <si>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</si>
  <si>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</si>
  <si>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</si>
  <si>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</si>
  <si>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</si>
  <si>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</si>
  <si>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</si>
  <si>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</si>
  <si>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</si>
  <si>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</si>
  <si>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</si>
  <si>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</si>
  <si>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</si>
  <si>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</si>
  <si>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</si>
  <si>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</si>
  <si>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</si>
  <si>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</si>
  <si>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</si>
  <si>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</si>
  <si>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</si>
  <si>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</si>
  <si>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</si>
  <si>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</si>
  <si>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</si>
  <si>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</si>
  <si>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</si>
  <si>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</si>
  <si>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</si>
  <si>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</si>
  <si>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</si>
  <si>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</si>
  <si>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</si>
  <si>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</si>
  <si>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</si>
  <si>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</si>
  <si>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</si>
  <si>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</si>
  <si>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</si>
  <si>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</si>
  <si>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</si>
  <si>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</si>
  <si>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</si>
  <si>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</si>
  <si>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</si>
  <si>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</si>
  <si>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</si>
  <si>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</si>
  <si>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</si>
  <si>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</si>
  <si>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</si>
  <si>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</si>
  <si>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</si>
  <si>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</si>
  <si>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</si>
  <si>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</si>
  <si>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</si>
  <si>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</si>
  <si>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</si>
  <si>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</si>
  <si>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</si>
  <si>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</si>
  <si>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</si>
  <si>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</si>
  <si>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</si>
  <si>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</si>
  <si>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</si>
  <si>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</si>
  <si>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</si>
  <si>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</si>
  <si>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</si>
  <si>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</si>
  <si>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</si>
  <si>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</si>
  <si>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</si>
  <si>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</si>
  <si>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</si>
  <si>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</si>
  <si>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</si>
  <si>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</si>
  <si>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</si>
  <si>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</si>
  <si>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</si>
  <si>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</si>
  <si>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</si>
  <si>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</si>
  <si>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</si>
  <si>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</si>
  <si>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</si>
  <si>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</si>
  <si>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</si>
  <si>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</si>
  <si>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</si>
  <si>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</si>
  <si>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</si>
  <si>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</si>
  <si>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</si>
  <si>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</si>
  <si>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</si>
  <si>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</si>
  <si>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</si>
  <si>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</si>
  <si>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</si>
  <si>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</si>
  <si>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</si>
  <si>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</si>
  <si>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</si>
  <si>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</si>
  <si>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</si>
  <si>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</si>
  <si>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</si>
  <si>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</si>
  <si>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</si>
  <si>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</si>
  <si>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</si>
  <si>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</si>
  <si>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</si>
  <si>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</si>
  <si>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</si>
  <si>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</si>
  <si>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</si>
  <si>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</si>
  <si>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</si>
  <si>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</si>
  <si>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</si>
  <si>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</si>
  <si>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</si>
  <si>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</si>
  <si>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</si>
  <si>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</si>
  <si>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</si>
  <si>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</si>
  <si>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</si>
  <si>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</si>
  <si>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</si>
  <si>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</si>
  <si>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</si>
  <si>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</si>
  <si>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</si>
  <si>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</si>
  <si>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</si>
  <si>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</si>
  <si>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</si>
  <si>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</si>
  <si>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</si>
  <si>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</si>
  <si>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</si>
  <si>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</si>
  <si>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</si>
  <si>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</si>
  <si>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</si>
  <si>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</si>
  <si>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</si>
  <si>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</si>
  <si>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</si>
  <si>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</si>
  <si>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</si>
  <si>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</si>
  <si>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</si>
  <si>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</si>
  <si>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</si>
  <si>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</si>
  <si>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</si>
  <si>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</si>
  <si>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</si>
  <si>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</si>
  <si>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</si>
  <si>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</si>
  <si>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</si>
  <si>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</si>
  <si>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</si>
  <si>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</si>
  <si>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</si>
  <si>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</si>
  <si>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</si>
  <si>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</si>
  <si>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</si>
  <si>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</si>
  <si>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</si>
  <si>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</si>
  <si>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</si>
  <si>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</si>
  <si>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</si>
  <si>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</si>
  <si>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</si>
  <si>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</si>
  <si>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</si>
  <si>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</si>
  <si>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</si>
  <si>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</si>
  <si>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</si>
  <si>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</si>
  <si>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</si>
  <si>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</si>
  <si>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</si>
  <si>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</si>
  <si>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</si>
  <si>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</si>
  <si>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</si>
  <si>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</si>
  <si>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</si>
  <si>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</si>
  <si>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</si>
  <si>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</si>
  <si>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</si>
  <si>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</si>
  <si>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</si>
  <si>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</si>
  <si>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</si>
  <si>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</si>
  <si>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</si>
  <si>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</si>
  <si>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</si>
  <si>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</si>
  <si>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</si>
  <si>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</si>
  <si>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</si>
  <si>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</si>
  <si>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</si>
  <si>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</si>
  <si>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</si>
  <si>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</si>
  <si>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</si>
  <si>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</si>
  <si>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</si>
  <si>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</si>
  <si>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</si>
  <si>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</si>
  <si>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</si>
  <si>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</si>
  <si>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</si>
  <si>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</si>
  <si>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</si>
  <si>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</si>
  <si>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</si>
  <si>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</si>
  <si>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</si>
  <si>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</si>
  <si>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</si>
  <si>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</si>
  <si>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</si>
  <si>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</si>
  <si>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</si>
  <si>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</si>
  <si>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</si>
  <si>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</si>
  <si>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</si>
  <si>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</si>
  <si>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</si>
  <si>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</si>
  <si>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</si>
  <si>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</si>
  <si>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</si>
  <si>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</si>
  <si>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</si>
  <si>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</si>
  <si>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</si>
  <si>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</si>
  <si>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</si>
  <si>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</si>
  <si>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</si>
  <si>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</si>
  <si>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</si>
  <si>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</si>
  <si>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</si>
  <si>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</si>
  <si>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</si>
  <si>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</si>
  <si>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</si>
  <si>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</si>
  <si>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</si>
  <si>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</si>
  <si>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</si>
  <si>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</si>
  <si>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</si>
  <si>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</si>
  <si>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</si>
  <si>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</si>
  <si>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</si>
  <si>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</si>
  <si>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</si>
  <si>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</si>
  <si>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</si>
  <si>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</si>
  <si>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</si>
  <si>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</si>
  <si>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</si>
  <si>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</si>
  <si>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</si>
  <si>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</si>
  <si>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</si>
  <si>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</si>
  <si>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</si>
  <si>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</si>
  <si>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</si>
  <si>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</si>
  <si>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</si>
  <si>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</si>
  <si>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</si>
  <si>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</si>
  <si>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</si>
  <si>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</si>
  <si>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</si>
  <si>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</si>
  <si>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</si>
  <si>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</si>
  <si>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</si>
  <si>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</si>
  <si>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</si>
  <si>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</si>
  <si>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</si>
  <si>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</si>
  <si>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</si>
  <si>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</si>
  <si>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</si>
  <si>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</si>
  <si>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</si>
  <si>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</si>
  <si>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</si>
  <si>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</si>
  <si>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</si>
  <si>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</si>
  <si>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</si>
  <si>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</si>
  <si>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</si>
  <si>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</si>
  <si>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</si>
  <si>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</si>
  <si>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</si>
  <si>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</si>
  <si>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</si>
  <si>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</si>
  <si>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</si>
  <si>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</si>
  <si>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</si>
  <si>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</si>
  <si>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</si>
  <si>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</si>
  <si>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</si>
  <si>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</si>
  <si>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</si>
  <si>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</si>
  <si>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</si>
  <si>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</si>
  <si>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</si>
  <si>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</si>
  <si>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</si>
  <si>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</si>
  <si>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</si>
  <si>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</si>
  <si>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</si>
  <si>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</si>
  <si>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</si>
  <si>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</si>
  <si>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</si>
  <si>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</si>
  <si>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</si>
  <si>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</si>
  <si>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</si>
  <si>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</si>
  <si>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</si>
  <si>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</si>
  <si>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</si>
  <si>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</si>
  <si>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</si>
  <si>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</si>
  <si>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</si>
  <si>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</si>
  <si>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</si>
  <si>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</si>
  <si>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</si>
  <si>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</si>
  <si>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</si>
  <si>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</si>
  <si>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</si>
  <si>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</si>
  <si>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</si>
  <si>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</si>
  <si>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</si>
  <si>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</si>
  <si>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</si>
  <si>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</si>
  <si>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</si>
  <si>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</si>
  <si>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</si>
  <si>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</si>
  <si>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</si>
  <si>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</si>
  <si>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</si>
  <si>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</si>
  <si>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</si>
  <si>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</si>
  <si>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</si>
  <si>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</si>
  <si>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</si>
  <si>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</si>
  <si>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</si>
  <si>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</si>
  <si>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</si>
  <si>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</si>
  <si>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</si>
  <si>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</si>
  <si>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</si>
  <si>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</si>
  <si>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</si>
  <si>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</si>
  <si>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</si>
  <si>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</si>
  <si>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</si>
  <si>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</si>
  <si>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</si>
  <si>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</si>
  <si>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</si>
  <si>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</si>
  <si>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</si>
  <si>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</si>
  <si>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</si>
  <si>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</si>
  <si>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</si>
  <si>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</si>
  <si>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</si>
  <si>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</si>
  <si>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</si>
  <si>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</si>
  <si>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</si>
  <si>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</si>
  <si>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</si>
  <si>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</si>
  <si>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</si>
  <si>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</si>
  <si>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</si>
  <si>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</si>
  <si>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</si>
  <si>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</si>
  <si>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</si>
  <si>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</si>
  <si>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</si>
  <si>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</si>
  <si>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</si>
  <si>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</si>
  <si>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</si>
  <si>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</si>
  <si>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</si>
  <si>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</si>
  <si>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</si>
  <si>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</si>
  <si>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</si>
  <si>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</si>
  <si>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</si>
  <si>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</si>
  <si>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</si>
  <si>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</si>
  <si>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</si>
  <si>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</si>
  <si>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</si>
  <si>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</si>
  <si>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</si>
  <si>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</si>
  <si>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</si>
  <si>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</si>
  <si>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</si>
  <si>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</si>
  <si>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</si>
  <si>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</si>
  <si>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</si>
  <si>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</si>
  <si>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</si>
  <si>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</si>
  <si>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</si>
  <si>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</si>
  <si>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</si>
  <si>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</si>
  <si>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</si>
  <si>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</si>
  <si>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</si>
  <si>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</si>
  <si>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</si>
  <si>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</si>
  <si>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</si>
  <si>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</si>
  <si>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</si>
  <si>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</si>
  <si>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</si>
  <si>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</si>
  <si>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</si>
  <si>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</si>
  <si>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</si>
  <si>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</si>
  <si>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</si>
  <si>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</si>
  <si>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</si>
  <si>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</si>
  <si>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</si>
  <si>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</si>
  <si>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</si>
  <si>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</si>
  <si>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</si>
  <si>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</si>
  <si>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</si>
  <si>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</si>
  <si>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</si>
  <si>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</si>
  <si>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</si>
  <si>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</si>
  <si>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</si>
  <si>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</si>
  <si>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</si>
  <si>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</si>
  <si>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</si>
  <si>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</si>
  <si>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</si>
  <si>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</si>
  <si>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</si>
  <si>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</si>
  <si>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</si>
  <si>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</si>
  <si>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</si>
  <si>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</si>
  <si>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</si>
  <si>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</si>
  <si>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</si>
  <si>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</si>
  <si>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</si>
  <si>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</si>
  <si>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</si>
  <si>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</si>
  <si>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</si>
  <si>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</si>
  <si>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</si>
  <si>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</si>
  <si>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</si>
  <si>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</si>
  <si>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</si>
  <si>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</si>
  <si>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</si>
  <si>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</si>
  <si>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</si>
  <si>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</si>
  <si>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</si>
  <si>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</si>
  <si>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</si>
  <si>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</si>
  <si>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</si>
  <si>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</si>
  <si>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</si>
  <si>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</si>
  <si>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</si>
  <si>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</si>
  <si>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</si>
  <si>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</si>
  <si>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</si>
  <si>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</si>
  <si>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</si>
  <si>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</si>
  <si>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</si>
  <si>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</si>
  <si>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</si>
  <si>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</si>
  <si>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</si>
  <si>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</si>
  <si>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</si>
  <si>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</si>
  <si>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</si>
  <si>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</si>
  <si>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</si>
  <si>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</si>
  <si>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</si>
  <si>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</si>
  <si>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</si>
  <si>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</si>
  <si>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</si>
  <si>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</si>
  <si>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</si>
  <si>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</si>
  <si>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</si>
  <si>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</si>
  <si>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</si>
  <si>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</si>
  <si>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</si>
  <si>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</si>
  <si>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</si>
  <si>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</si>
  <si>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</si>
  <si>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</si>
  <si>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</si>
  <si>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</si>
  <si>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</si>
  <si>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</si>
  <si>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</si>
  <si>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</si>
  <si>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</si>
  <si>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</si>
  <si>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</si>
  <si>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</si>
  <si>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</si>
  <si>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</si>
  <si>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</si>
  <si>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</si>
  <si>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</si>
  <si>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</si>
  <si>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</si>
  <si>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</si>
  <si>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</si>
  <si>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</si>
  <si>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</si>
  <si>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</si>
  <si>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</si>
  <si>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</si>
  <si>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</si>
  <si>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</si>
  <si>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</si>
  <si>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</si>
  <si>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</si>
  <si>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</si>
  <si>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</si>
  <si>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</si>
  <si>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</si>
  <si>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</si>
  <si>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</si>
  <si>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</si>
  <si>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</si>
  <si>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</si>
  <si>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</si>
  <si>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</si>
  <si>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</si>
  <si>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</si>
  <si>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</si>
  <si>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</si>
  <si>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</si>
  <si>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</si>
  <si>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</si>
  <si>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</si>
  <si>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</si>
  <si>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</si>
  <si>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</si>
  <si>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</si>
  <si>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</si>
  <si>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</si>
  <si>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</si>
  <si>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</si>
  <si>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</si>
  <si>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</si>
  <si>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</si>
  <si>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</si>
  <si>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</si>
  <si>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</si>
  <si>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</si>
  <si>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</si>
  <si>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</si>
  <si>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</si>
  <si>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</si>
  <si>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</si>
  <si>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</si>
  <si>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</si>
  <si>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</si>
  <si>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</si>
  <si>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</si>
  <si>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</si>
  <si>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</si>
  <si>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</si>
  <si>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</si>
  <si>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</si>
  <si>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</si>
  <si>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</si>
  <si>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</si>
  <si>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</si>
  <si>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</si>
  <si>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</si>
  <si>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</si>
  <si>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</si>
  <si>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</si>
  <si>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</si>
  <si>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</si>
  <si>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</si>
  <si>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</si>
  <si>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</si>
  <si>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</si>
  <si>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</si>
  <si>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</si>
  <si>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</si>
  <si>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</si>
  <si>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</si>
  <si>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</si>
  <si>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</si>
  <si>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</si>
  <si>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</si>
  <si>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</si>
  <si>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</si>
  <si>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</si>
  <si>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</si>
  <si>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</si>
  <si>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</si>
  <si>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</si>
  <si>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</si>
  <si>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</si>
  <si>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</si>
  <si>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</si>
  <si>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</si>
  <si>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</si>
  <si>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</si>
  <si>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</si>
  <si>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</si>
  <si>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</si>
  <si>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</si>
  <si>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</si>
  <si>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</si>
  <si>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</si>
  <si>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</si>
  <si>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</si>
  <si>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</si>
  <si>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</si>
  <si>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</si>
  <si>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</si>
  <si>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</si>
  <si>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</si>
  <si>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</si>
  <si>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</si>
  <si>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</si>
  <si>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</si>
  <si>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</si>
  <si>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</si>
  <si>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</si>
  <si>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</si>
  <si>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</si>
  <si>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</si>
  <si>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</si>
  <si>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</si>
  <si>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</si>
  <si>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</si>
  <si>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</si>
  <si>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</si>
  <si>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</si>
  <si>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</si>
  <si>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</si>
  <si>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</si>
  <si>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</si>
  <si>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</si>
  <si>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</si>
  <si>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</si>
  <si>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</si>
  <si>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</si>
  <si>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</si>
  <si>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</si>
  <si>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</si>
  <si>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</si>
  <si>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</si>
  <si>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</si>
  <si>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</si>
  <si>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</si>
  <si>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</si>
  <si>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</si>
  <si>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</si>
  <si>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</si>
  <si>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</si>
  <si>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</si>
  <si>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</si>
  <si>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</si>
  <si>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</si>
  <si>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</si>
  <si>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</si>
  <si>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</si>
  <si>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</si>
  <si>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</si>
  <si>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</si>
  <si>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</si>
  <si>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</si>
  <si>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</si>
  <si>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</si>
  <si>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</si>
  <si>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</si>
  <si>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</si>
  <si>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</si>
  <si>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</si>
  <si>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</si>
  <si>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</si>
  <si>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</si>
  <si>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</si>
  <si>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</si>
  <si>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</si>
  <si>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</si>
  <si>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</si>
  <si>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</si>
  <si>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</si>
  <si>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</si>
  <si>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</si>
  <si>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</si>
  <si>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</si>
  <si>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</si>
  <si>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</si>
  <si>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</si>
  <si>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</si>
  <si>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</si>
  <si>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</si>
  <si>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</si>
  <si>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</si>
  <si>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</si>
  <si>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</si>
  <si>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</si>
  <si>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</si>
  <si>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</si>
  <si>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</si>
  <si>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</si>
  <si>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</si>
  <si>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</si>
  <si>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</si>
  <si>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</si>
  <si>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</si>
  <si>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</si>
  <si>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</si>
  <si>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</si>
  <si>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</si>
  <si>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</si>
  <si>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</si>
  <si>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</si>
  <si>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</si>
  <si>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</si>
  <si>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</si>
  <si>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</si>
  <si>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</si>
  <si>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</si>
  <si>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</si>
  <si>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</si>
  <si>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</si>
  <si>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</si>
  <si>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</si>
  <si>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</si>
  <si>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</si>
  <si>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</si>
  <si>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</si>
  <si>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</si>
  <si>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</si>
  <si>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</si>
  <si>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</si>
  <si>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</si>
  <si>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</si>
  <si>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</si>
  <si>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</si>
  <si>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</si>
  <si>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</si>
  <si>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</si>
  <si>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</si>
  <si>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</si>
  <si>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</si>
  <si>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</si>
  <si>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</si>
  <si>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</si>
  <si>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</si>
  <si>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</si>
  <si>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</si>
  <si>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</si>
  <si>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</si>
  <si>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</si>
  <si>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</si>
  <si>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</si>
  <si>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</si>
  <si>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</si>
  <si>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</si>
  <si>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</si>
  <si>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</si>
  <si>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</si>
  <si>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</si>
  <si>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</si>
  <si>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</si>
  <si>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</si>
  <si>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</si>
  <si>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</si>
  <si>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</si>
  <si>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</si>
  <si>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</si>
  <si>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</si>
  <si>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</si>
  <si>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</si>
  <si>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</si>
  <si>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</si>
  <si>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</si>
  <si>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</si>
  <si>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</si>
  <si>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</si>
  <si>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</si>
  <si>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</si>
  <si>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</si>
  <si>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</si>
  <si>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</si>
  <si>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</si>
  <si>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</si>
  <si>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</si>
  <si>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</si>
  <si>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</si>
  <si>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</si>
  <si>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</si>
  <si>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</si>
  <si>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</si>
  <si>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</si>
  <si>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</si>
  <si>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</si>
  <si>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</si>
  <si>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</si>
  <si>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</si>
  <si>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</si>
  <si>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</si>
  <si>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</si>
  <si>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</si>
  <si>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</si>
  <si>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</si>
  <si>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</si>
  <si>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</si>
  <si>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</si>
  <si>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</si>
  <si>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</si>
  <si>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</si>
  <si>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</si>
  <si>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</si>
  <si>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</si>
  <si>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</si>
  <si>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</si>
  <si>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</si>
  <si>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</si>
  <si>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</si>
  <si>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</si>
  <si>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</si>
  <si>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</si>
  <si>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</si>
  <si>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</si>
  <si>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</si>
  <si>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</si>
  <si>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</si>
  <si>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</si>
  <si>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</si>
  <si>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</si>
  <si>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</si>
  <si>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</si>
  <si>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</si>
  <si>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</si>
  <si>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</si>
  <si>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</si>
  <si>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</si>
  <si>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</si>
  <si>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</si>
  <si>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</si>
  <si>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</si>
  <si>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</si>
  <si>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</si>
  <si>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</si>
  <si>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</si>
  <si>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</si>
  <si>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</si>
  <si>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</si>
  <si>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</si>
  <si>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</si>
  <si>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</si>
  <si>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</si>
  <si>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</si>
  <si>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</si>
  <si>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</si>
  <si>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</si>
  <si>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</si>
  <si>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</si>
  <si>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</si>
  <si>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</si>
  <si>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</si>
  <si>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</si>
  <si>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</si>
  <si>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</si>
  <si>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</si>
  <si>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</si>
  <si>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</si>
  <si>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</si>
  <si>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</si>
  <si>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</si>
  <si>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</si>
  <si>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</si>
  <si>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</si>
  <si>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</si>
  <si>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</si>
  <si>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</si>
  <si>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</si>
  <si>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</si>
  <si>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</si>
  <si>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</si>
  <si>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</si>
  <si>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</si>
  <si>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</si>
  <si>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</si>
  <si>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</si>
  <si>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</si>
  <si>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</si>
  <si>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</si>
  <si>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</si>
  <si>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</si>
  <si>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</si>
  <si>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</si>
  <si>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</si>
  <si>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</si>
  <si>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</si>
  <si>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</si>
  <si>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</si>
  <si>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</si>
  <si>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</si>
  <si>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</si>
  <si>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</si>
  <si>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</si>
  <si>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</si>
  <si>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</si>
  <si>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</si>
  <si>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</si>
  <si>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</si>
  <si>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</si>
  <si>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</si>
  <si>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</si>
  <si>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</si>
  <si>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</si>
  <si>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</si>
  <si>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</si>
  <si>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</si>
  <si>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</si>
  <si>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</si>
  <si>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</si>
  <si>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</si>
  <si>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</si>
  <si>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</si>
  <si>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</si>
  <si>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</si>
  <si>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</si>
  <si>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</si>
  <si>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</si>
  <si>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</si>
  <si>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</si>
  <si>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</si>
  <si>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</si>
  <si>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</si>
  <si>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</si>
  <si>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</si>
  <si>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</si>
  <si>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</si>
  <si>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</si>
  <si>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</si>
  <si>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</si>
  <si>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</si>
  <si>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</si>
  <si>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</si>
  <si>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</si>
  <si>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</si>
  <si>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</si>
  <si>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</si>
  <si>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</si>
  <si>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</si>
  <si>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</si>
  <si>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</si>
  <si>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</si>
  <si>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</si>
  <si>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</si>
  <si>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</si>
  <si>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</si>
  <si>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</si>
  <si>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</si>
  <si>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</si>
  <si>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</si>
  <si>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</si>
  <si>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</si>
  <si>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</si>
  <si>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</si>
  <si>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</si>
  <si>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</si>
  <si>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</si>
  <si>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</si>
  <si>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</si>
  <si>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</si>
  <si>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</si>
  <si>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</si>
  <si>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</si>
  <si>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</si>
  <si>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</si>
  <si>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</si>
  <si>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</si>
  <si>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</si>
  <si>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</si>
  <si>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</si>
  <si>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</si>
  <si>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</si>
  <si>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</si>
  <si>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</si>
  <si>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</si>
  <si>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</si>
  <si>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</si>
  <si>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</si>
  <si>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</si>
  <si>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</si>
  <si>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</si>
  <si>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</si>
  <si>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</si>
  <si>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</si>
  <si>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</si>
  <si>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</si>
  <si>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</si>
  <si>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</si>
  <si>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</si>
  <si>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</si>
  <si>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</si>
  <si>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</si>
  <si>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</si>
  <si>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</si>
  <si>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</si>
  <si>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</si>
  <si>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</si>
  <si>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</si>
  <si>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</si>
  <si>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</si>
  <si>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</si>
  <si>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</si>
  <si>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</si>
  <si>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</si>
  <si>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</si>
  <si>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</si>
  <si>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</si>
  <si>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</si>
  <si>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</si>
  <si>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</si>
  <si>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</si>
  <si>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</si>
  <si>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</si>
  <si>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</si>
  <si>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</si>
  <si>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</si>
  <si>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</si>
  <si>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</si>
  <si>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</si>
  <si>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</si>
  <si>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</si>
  <si>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</si>
  <si>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</si>
  <si>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</si>
  <si>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</si>
  <si>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</si>
  <si>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</si>
  <si>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</si>
  <si>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</si>
  <si>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</si>
  <si>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</si>
  <si>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</si>
  <si>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</si>
  <si>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</si>
  <si>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</si>
  <si>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</si>
  <si>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</si>
  <si>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</si>
  <si>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</si>
  <si>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</si>
  <si>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</si>
  <si>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</si>
  <si>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</si>
  <si>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</si>
  <si>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</si>
  <si>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</si>
  <si>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</si>
  <si>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</si>
  <si>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</si>
  <si>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</si>
  <si>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</si>
  <si>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</si>
  <si>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</si>
  <si>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</si>
  <si>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</si>
  <si>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</si>
  <si>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</si>
  <si>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</si>
  <si>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</si>
  <si>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</si>
  <si>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</si>
  <si>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</si>
  <si>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</si>
  <si>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</si>
  <si>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</si>
  <si>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</si>
  <si>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</si>
  <si>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</si>
  <si>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</si>
  <si>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</si>
  <si>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</si>
  <si>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</si>
  <si>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</si>
  <si>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</si>
  <si>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</si>
  <si>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</si>
  <si>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</si>
  <si>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</si>
  <si>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</si>
  <si>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</si>
  <si>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</si>
  <si>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</si>
  <si>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</si>
  <si>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</si>
  <si>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</si>
  <si>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</si>
  <si>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</si>
  <si>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</si>
  <si>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</si>
  <si>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</si>
  <si>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</si>
  <si>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</si>
  <si>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</si>
  <si>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</si>
  <si>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</si>
  <si>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</si>
  <si>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</si>
  <si>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</si>
  <si>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</si>
  <si>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</si>
  <si>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</si>
  <si>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</si>
  <si>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</si>
  <si>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</si>
  <si>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</si>
  <si>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</si>
  <si>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</si>
  <si>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</si>
  <si>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</si>
  <si>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</si>
  <si>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</si>
  <si>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</si>
  <si>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</si>
  <si>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</si>
  <si>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</si>
  <si>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</si>
  <si>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</si>
  <si>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</si>
  <si>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</si>
  <si>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</si>
  <si>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</si>
  <si>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</si>
  <si>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</si>
  <si>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</si>
  <si>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</si>
  <si>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</si>
  <si>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</si>
  <si>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</si>
  <si>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</si>
  <si>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</si>
  <si>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</si>
  <si>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</si>
  <si>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</si>
  <si>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</si>
  <si>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</si>
  <si>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</si>
  <si>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</si>
  <si>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</si>
  <si>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</si>
  <si>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</si>
  <si>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</si>
  <si>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</si>
  <si>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</si>
  <si>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</si>
  <si>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</si>
  <si>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</si>
  <si>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</si>
  <si>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</si>
  <si>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</si>
  <si>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</si>
  <si>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</si>
  <si>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</si>
  <si>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</si>
  <si>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</si>
  <si>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</si>
  <si>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</si>
  <si>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</si>
  <si>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</si>
  <si>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</si>
  <si>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</si>
  <si>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</si>
  <si>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</si>
  <si>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</si>
  <si>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</si>
  <si>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</si>
  <si>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</si>
  <si>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</si>
  <si>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</si>
  <si>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</si>
  <si>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</si>
  <si>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</si>
  <si>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</si>
  <si>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</si>
  <si>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</si>
  <si>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</si>
  <si>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</si>
  <si>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</si>
  <si>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</si>
  <si>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</si>
  <si>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</si>
  <si>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</si>
  <si>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</si>
  <si>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</si>
  <si>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</si>
  <si>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</si>
  <si>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</si>
  <si>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</si>
  <si>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</si>
  <si>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</si>
  <si>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</si>
  <si>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</si>
  <si>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</si>
  <si>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</si>
  <si>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</si>
  <si>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</si>
  <si>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</si>
  <si>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</si>
  <si>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</si>
  <si>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</si>
  <si>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</si>
  <si>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</si>
  <si>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</si>
  <si>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</si>
  <si>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</si>
  <si>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</si>
  <si>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</si>
  <si>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</si>
  <si>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</si>
  <si>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</si>
  <si>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</si>
  <si>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</si>
  <si>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</si>
  <si>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</si>
  <si>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</si>
  <si>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</si>
  <si>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</si>
  <si>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</si>
  <si>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</si>
  <si>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</si>
  <si>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</si>
  <si>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</si>
  <si>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</si>
  <si>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</si>
  <si>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</si>
  <si>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</si>
  <si>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</si>
  <si>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</si>
  <si>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</si>
  <si>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</si>
  <si>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</si>
  <si>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</si>
  <si>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</si>
  <si>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</si>
  <si>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</si>
  <si>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</si>
  <si>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</si>
  <si>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</si>
  <si>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</si>
  <si>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</si>
  <si>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</si>
  <si>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</si>
  <si>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</si>
  <si>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</si>
  <si>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</si>
  <si>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</si>
  <si>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</si>
  <si>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</si>
  <si>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</si>
  <si>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</si>
  <si>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</si>
  <si>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</si>
  <si>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</si>
  <si>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</si>
  <si>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</si>
  <si>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</si>
  <si>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</si>
  <si>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</si>
  <si>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</si>
  <si>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</si>
  <si>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</si>
  <si>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</si>
  <si>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</si>
  <si>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</si>
  <si>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</si>
  <si>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</si>
  <si>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</si>
  <si>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</si>
  <si>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</si>
  <si>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</si>
  <si>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</si>
  <si>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</si>
  <si>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</si>
  <si>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</si>
  <si>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</si>
  <si>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</si>
  <si>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</si>
  <si>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</si>
  <si>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</si>
  <si>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</si>
  <si>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</si>
  <si>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</si>
  <si>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</si>
  <si>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</si>
  <si>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</si>
  <si>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</si>
  <si>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</si>
  <si>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</si>
  <si>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</si>
  <si>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</si>
  <si>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</si>
  <si>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</si>
  <si>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</si>
  <si>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</si>
  <si>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</si>
  <si>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</si>
  <si>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</si>
  <si>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</si>
  <si>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</si>
  <si>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</si>
  <si>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</si>
  <si>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</si>
  <si>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</si>
  <si>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</si>
  <si>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</si>
  <si>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</si>
  <si>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</si>
  <si>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</si>
  <si>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</si>
  <si>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</si>
  <si>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</si>
  <si>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</si>
  <si>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</si>
  <si>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</si>
  <si>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</si>
  <si>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</si>
  <si>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</si>
  <si>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</si>
  <si>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</si>
  <si>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</si>
  <si>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</si>
  <si>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</si>
  <si>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</si>
  <si>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</si>
  <si>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</si>
  <si>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</si>
  <si>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</si>
  <si>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</si>
  <si>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</si>
  <si>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</si>
  <si>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</si>
  <si>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</si>
  <si>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</si>
  <si>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</si>
  <si>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</si>
  <si>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</si>
  <si>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</si>
  <si>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</si>
  <si>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</si>
  <si>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</si>
  <si>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</si>
  <si>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</si>
  <si>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</si>
  <si>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</si>
  <si>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</si>
  <si>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</si>
  <si>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</si>
  <si>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</si>
  <si>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</si>
  <si>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</si>
  <si>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</si>
  <si>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</si>
  <si>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</si>
  <si>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</si>
  <si>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</si>
  <si>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</si>
  <si>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</si>
  <si>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</si>
  <si>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</si>
  <si>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</si>
  <si>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</si>
  <si>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</si>
  <si>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</si>
  <si>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</si>
  <si>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</si>
  <si>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</si>
  <si>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</si>
  <si>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</si>
  <si>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</si>
  <si>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</si>
  <si>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</si>
  <si>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</si>
  <si>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</si>
  <si>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</si>
  <si>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</si>
  <si>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</si>
  <si>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</si>
  <si>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</si>
  <si>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</si>
  <si>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</si>
  <si>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</si>
  <si>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</si>
  <si>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</si>
  <si>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</si>
  <si>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</si>
  <si>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</si>
  <si>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</si>
  <si>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</si>
  <si>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</si>
  <si>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</si>
  <si>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</si>
  <si>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</si>
  <si>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</si>
  <si>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</si>
  <si>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</si>
  <si>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</si>
  <si>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</si>
  <si>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</si>
  <si>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</si>
  <si>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</si>
  <si>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</si>
  <si>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</si>
  <si>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</si>
  <si>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</si>
  <si>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</si>
  <si>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</si>
  <si>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</si>
  <si>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</si>
  <si>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</si>
  <si>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</si>
  <si>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</si>
  <si>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</si>
  <si>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</si>
  <si>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</si>
  <si>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</si>
  <si>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</si>
  <si>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</si>
  <si>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</si>
  <si>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</si>
  <si>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</si>
  <si>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</si>
  <si>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</si>
  <si>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</si>
  <si>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</si>
  <si>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</si>
  <si>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</si>
  <si>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</si>
  <si>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</si>
  <si>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</si>
  <si>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</si>
  <si>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</si>
  <si>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</si>
  <si>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</si>
  <si>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</si>
  <si>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</si>
  <si>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</si>
  <si>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</si>
  <si>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</si>
  <si>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</si>
  <si>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</si>
  <si>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</si>
  <si>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</si>
  <si>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</si>
  <si>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</si>
  <si>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</si>
  <si>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</si>
  <si>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</si>
  <si>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</si>
  <si>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</si>
  <si>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</si>
  <si>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</si>
  <si>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</si>
  <si>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</si>
  <si>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</si>
  <si>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</si>
  <si>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</si>
  <si>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</si>
  <si>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</si>
  <si>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</si>
  <si>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</si>
  <si>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</si>
  <si>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</si>
  <si>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</si>
  <si>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</si>
  <si>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</si>
  <si>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</si>
  <si>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</si>
  <si>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</si>
  <si>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</si>
  <si>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</si>
  <si>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</si>
  <si>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</si>
  <si>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</si>
  <si>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</si>
  <si>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</si>
  <si>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</si>
  <si>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</si>
  <si>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</si>
  <si>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</si>
  <si>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</si>
  <si>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</si>
  <si>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</si>
  <si>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</si>
  <si>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</si>
  <si>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</si>
  <si>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</si>
  <si>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</si>
  <si>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</si>
  <si>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</si>
  <si>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</si>
  <si>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</si>
  <si>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</si>
  <si>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</si>
  <si>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</si>
  <si>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</si>
  <si>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</si>
  <si>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</si>
  <si>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</si>
  <si>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</si>
  <si>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</si>
  <si>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</si>
  <si>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</si>
  <si>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</si>
  <si>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</si>
  <si>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</si>
  <si>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</si>
  <si>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</si>
  <si>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</si>
  <si>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</si>
  <si>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</si>
  <si>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</si>
  <si>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</si>
  <si>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</si>
  <si>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</si>
  <si>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</si>
  <si>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</si>
  <si>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</si>
  <si>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</si>
  <si>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</si>
  <si>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</si>
  <si>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</si>
  <si>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</si>
  <si>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</si>
  <si>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</si>
  <si>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</si>
  <si>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</si>
  <si>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</si>
  <si>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</si>
  <si>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</si>
  <si>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</si>
  <si>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</si>
  <si>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</si>
  <si>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</si>
  <si>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</si>
  <si>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</si>
  <si>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</si>
  <si>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</si>
  <si>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</si>
  <si>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</si>
  <si>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</si>
  <si>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</si>
  <si>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</si>
  <si>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</si>
  <si>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</si>
  <si>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</si>
  <si>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</si>
  <si>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</si>
  <si>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</si>
  <si>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</si>
  <si>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</si>
  <si>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</si>
  <si>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</si>
  <si>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</si>
  <si>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</si>
  <si>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</si>
  <si>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</si>
  <si>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</si>
  <si>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</si>
  <si>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</si>
  <si>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</si>
  <si>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</si>
  <si>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</si>
  <si>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</si>
  <si>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</si>
  <si>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</si>
  <si>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</si>
  <si>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</si>
  <si>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</si>
  <si>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</si>
  <si>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</si>
  <si>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</si>
  <si>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</si>
  <si>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</si>
  <si>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</si>
  <si>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</si>
  <si>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</si>
  <si>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</si>
  <si>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</si>
  <si>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</si>
  <si>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</si>
  <si>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</si>
  <si>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</si>
  <si>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</si>
  <si>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</si>
  <si>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</si>
  <si>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</si>
  <si>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</si>
  <si>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</si>
  <si>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</si>
  <si>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</si>
  <si>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</si>
  <si>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</si>
  <si>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</si>
  <si>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</si>
  <si>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</si>
  <si>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</si>
  <si>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</si>
  <si>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</si>
  <si>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</si>
  <si>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</si>
  <si>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</si>
  <si>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</si>
  <si>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</si>
  <si>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</si>
  <si>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</si>
  <si>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</si>
  <si>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</si>
  <si>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</si>
  <si>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</si>
  <si>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</si>
  <si>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</si>
  <si>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</si>
  <si>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</si>
  <si>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</si>
  <si>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</si>
  <si>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</si>
  <si>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</si>
  <si>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</si>
  <si>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</si>
  <si>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</si>
  <si>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</si>
  <si>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</si>
  <si>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</si>
  <si>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</si>
  <si>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</si>
  <si>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</si>
  <si>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</si>
  <si>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</si>
  <si>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</si>
  <si>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</si>
  <si>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</si>
  <si>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</si>
  <si>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</si>
  <si>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</si>
  <si>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</si>
  <si>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</si>
  <si>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</si>
  <si>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</si>
  <si>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</si>
  <si>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</si>
  <si>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</si>
  <si>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</si>
  <si>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</si>
  <si>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</si>
  <si>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</si>
  <si>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</si>
  <si>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</si>
  <si>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</si>
  <si>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</si>
  <si>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</si>
  <si>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</si>
  <si>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</si>
  <si>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</si>
  <si>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</si>
  <si>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</si>
  <si>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</si>
  <si>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</si>
  <si>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</si>
  <si>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</si>
  <si>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</si>
  <si>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</si>
  <si>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</si>
  <si>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</si>
  <si>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</si>
  <si>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</si>
  <si>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</si>
  <si>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</si>
  <si>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</si>
  <si>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</si>
  <si>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</si>
  <si>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</si>
  <si>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</si>
  <si>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</si>
  <si>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</si>
  <si>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</si>
  <si>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</si>
  <si>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</si>
  <si>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</si>
  <si>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</si>
  <si>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</si>
  <si>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</si>
  <si>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</si>
  <si>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</si>
  <si>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</si>
  <si>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</si>
  <si>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</si>
  <si>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</si>
  <si>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</si>
  <si>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</si>
  <si>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</si>
  <si>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</si>
  <si>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</si>
  <si>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</si>
  <si>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</si>
  <si>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</si>
  <si>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</si>
  <si>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</si>
  <si>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</si>
  <si>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</si>
  <si>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</si>
  <si>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</si>
  <si>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</si>
  <si>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</si>
  <si>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</si>
  <si>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</si>
  <si>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</si>
  <si>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</si>
  <si>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</si>
  <si>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</si>
  <si>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</si>
  <si>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</si>
  <si>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</si>
  <si>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</si>
  <si>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</si>
  <si>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</si>
  <si>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</si>
  <si>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</si>
  <si>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</si>
  <si>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</si>
  <si>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</si>
  <si>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</si>
  <si>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</si>
  <si>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</si>
  <si>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</si>
  <si>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</si>
  <si>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</si>
  <si>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</si>
  <si>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</si>
  <si>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</si>
  <si>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</si>
  <si>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</si>
  <si>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</si>
  <si>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</si>
  <si>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</si>
  <si>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</si>
  <si>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</si>
  <si>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</si>
  <si>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</si>
  <si>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</si>
  <si>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</si>
  <si>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</si>
  <si>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</si>
  <si>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</si>
  <si>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</si>
  <si>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</si>
  <si>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</si>
  <si>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</si>
  <si>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</si>
  <si>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</si>
  <si>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</si>
  <si>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</si>
  <si>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</si>
  <si>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</si>
  <si>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</si>
  <si>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</si>
  <si>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</si>
  <si>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</si>
  <si>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</si>
  <si>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</si>
  <si>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</si>
  <si>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</si>
  <si>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</si>
  <si>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</si>
  <si>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</si>
  <si>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</si>
  <si>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</si>
  <si>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</si>
  <si>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</si>
  <si>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</si>
  <si>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</si>
  <si>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</si>
  <si>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</si>
  <si>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</si>
  <si>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</si>
  <si>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</si>
  <si>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</si>
  <si>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</si>
  <si>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</si>
  <si>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</si>
  <si>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</si>
  <si>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</si>
  <si>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</si>
  <si>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</si>
  <si>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</si>
  <si>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</si>
  <si>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</si>
  <si>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</si>
  <si>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</si>
  <si>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</si>
  <si>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</si>
  <si>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</si>
  <si>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</si>
  <si>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</si>
  <si>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</si>
  <si>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</si>
  <si>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</si>
  <si>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</si>
  <si>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</si>
  <si>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</si>
  <si>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</si>
  <si>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</si>
  <si>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</si>
  <si>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</si>
  <si>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</si>
  <si>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</si>
  <si>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</si>
  <si>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</si>
  <si>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</si>
  <si>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</si>
  <si>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</si>
  <si>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</si>
  <si>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</si>
  <si>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</si>
  <si>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</si>
  <si>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</si>
  <si>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</si>
  <si>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</si>
  <si>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</si>
  <si>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</si>
  <si>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</si>
  <si>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</si>
  <si>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</si>
  <si>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</si>
  <si>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</si>
  <si>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</si>
  <si>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</si>
  <si>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</si>
  <si>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</si>
  <si>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</si>
  <si>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</si>
  <si>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</si>
  <si>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</si>
  <si>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</si>
  <si>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</si>
  <si>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</si>
  <si>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</si>
  <si>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</si>
  <si>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</si>
  <si>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</si>
  <si>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</si>
  <si>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</si>
  <si>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</si>
  <si>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</si>
  <si>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</si>
  <si>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</si>
  <si>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</si>
  <si>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</si>
  <si>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</si>
  <si>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</si>
  <si>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</si>
  <si>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</si>
  <si>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</si>
  <si>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</si>
  <si>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</si>
  <si>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</si>
  <si>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</si>
  <si>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</si>
  <si>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</si>
  <si>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</si>
  <si>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</si>
  <si>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</si>
  <si>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</si>
  <si>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</si>
  <si>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</si>
  <si>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</si>
  <si>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</si>
  <si>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</si>
  <si>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</si>
  <si>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</si>
  <si>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</si>
  <si>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</si>
  <si>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</si>
  <si>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</si>
  <si>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</si>
  <si>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</si>
  <si>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</si>
  <si>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</si>
  <si>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</si>
  <si>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</si>
  <si>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</si>
  <si>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</si>
  <si>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</si>
  <si>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</si>
  <si>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</si>
  <si>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</si>
  <si>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</si>
  <si>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</si>
  <si>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</si>
  <si>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</si>
  <si>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</si>
  <si>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</si>
  <si>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</si>
  <si>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</si>
  <si>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</si>
  <si>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</si>
  <si>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</si>
  <si>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</si>
  <si>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</si>
  <si>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</si>
  <si>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</si>
  <si>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</si>
  <si>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</si>
  <si>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</si>
  <si>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</si>
  <si>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</si>
  <si>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</si>
  <si>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</si>
  <si>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</si>
  <si>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</si>
  <si>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</si>
  <si>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</si>
  <si>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</si>
  <si>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</si>
  <si>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</si>
  <si>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</si>
  <si>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</si>
  <si>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</si>
  <si>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</si>
  <si>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</si>
  <si>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</si>
  <si>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</si>
  <si>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</si>
  <si>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</si>
  <si>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</si>
  <si>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</si>
  <si>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</si>
  <si>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</si>
  <si>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</si>
  <si>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</si>
  <si>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</si>
  <si>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</si>
  <si>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</si>
  <si>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</si>
  <si>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</si>
  <si>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</si>
  <si>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</si>
  <si>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</si>
  <si>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</si>
  <si>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</si>
  <si>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</si>
  <si>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</si>
  <si>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</si>
  <si>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</si>
  <si>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</si>
  <si>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</si>
  <si>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</si>
  <si>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</si>
  <si>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</si>
  <si>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</si>
  <si>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</si>
  <si>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</si>
  <si>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</si>
  <si>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</si>
  <si>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</si>
  <si>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</si>
  <si>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</si>
  <si>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</si>
  <si>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</si>
  <si>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</si>
  <si>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</si>
  <si>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</si>
  <si>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</si>
  <si>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</si>
  <si>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</si>
  <si>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</si>
  <si>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</si>
  <si>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</si>
  <si>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</si>
  <si>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</si>
  <si>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</si>
  <si>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</si>
  <si>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</si>
  <si>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</si>
  <si>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</si>
  <si>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</si>
  <si>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</si>
  <si>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</si>
  <si>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</si>
  <si>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</si>
  <si>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</si>
  <si>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</si>
  <si>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</si>
  <si>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</si>
  <si>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</si>
  <si>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</si>
  <si>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</si>
  <si>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</si>
  <si>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</si>
  <si>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</si>
  <si>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</si>
  <si>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</si>
  <si>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</si>
  <si>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</si>
  <si>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</si>
  <si>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</si>
  <si>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</si>
  <si>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</si>
  <si>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</si>
  <si>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</si>
  <si>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</si>
  <si>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</si>
  <si>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</si>
  <si>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</si>
  <si>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</si>
  <si>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</si>
  <si>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</si>
  <si>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</si>
  <si>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</si>
  <si>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</si>
  <si>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</si>
  <si>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</si>
  <si>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</si>
  <si>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</si>
  <si>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</si>
  <si>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</si>
  <si>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</si>
  <si>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</si>
  <si>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</si>
  <si>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</si>
  <si>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</si>
  <si>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</si>
  <si>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</si>
  <si>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</si>
  <si>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</si>
  <si>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</si>
  <si>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</si>
  <si>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</si>
  <si>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</si>
  <si>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</si>
  <si>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</si>
  <si>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</si>
  <si>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</si>
  <si>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</si>
  <si>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</si>
  <si>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</si>
  <si>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</si>
  <si>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</si>
  <si>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</si>
  <si>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</si>
  <si>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</si>
  <si>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</si>
  <si>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</si>
  <si>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</si>
  <si>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</si>
  <si>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</si>
  <si>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</si>
  <si>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</si>
  <si>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</si>
  <si>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</si>
  <si>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</si>
  <si>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</si>
  <si>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</si>
  <si>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</si>
  <si>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</si>
  <si>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</si>
  <si>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</si>
  <si>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</si>
  <si>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</si>
  <si>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</si>
  <si>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</si>
  <si>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</si>
  <si>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</si>
  <si>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</si>
  <si>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</si>
  <si>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</si>
  <si>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</si>
  <si>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</si>
  <si>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</si>
  <si>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</si>
  <si>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</si>
  <si>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</si>
  <si>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</si>
  <si>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</si>
  <si>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</si>
  <si>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</si>
  <si>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</si>
  <si>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</si>
  <si>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</si>
  <si>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</si>
  <si>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</si>
  <si>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</si>
  <si>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</si>
  <si>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</si>
  <si>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</si>
  <si>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</si>
  <si>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</si>
  <si>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</si>
  <si>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</si>
  <si>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</si>
  <si>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</si>
  <si>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</si>
  <si>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</si>
  <si>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</si>
  <si>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</si>
  <si>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</si>
  <si>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</si>
  <si>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</si>
  <si>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</si>
  <si>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</si>
  <si>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</si>
  <si>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</si>
  <si>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</si>
  <si>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</si>
  <si>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</si>
  <si>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</si>
  <si>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</si>
  <si>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</si>
  <si>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</si>
  <si>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</si>
  <si>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</si>
  <si>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</si>
  <si>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</si>
  <si>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</si>
  <si>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</si>
  <si>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</si>
  <si>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</si>
  <si>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</si>
  <si>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</si>
  <si>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</si>
  <si>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</si>
  <si>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</si>
  <si>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</si>
  <si>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</si>
  <si>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</si>
  <si>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</si>
  <si>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</si>
  <si>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</si>
  <si>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</si>
  <si>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</si>
  <si>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</si>
  <si>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</si>
  <si>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</si>
  <si>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</si>
  <si>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</si>
  <si>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</si>
  <si>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</si>
  <si>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</si>
  <si>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</si>
  <si>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</si>
  <si>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</si>
  <si>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</si>
  <si>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</si>
  <si>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</si>
  <si>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</si>
  <si>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</si>
  <si>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</si>
  <si>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</si>
  <si>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</si>
  <si>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</si>
  <si>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</si>
  <si>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</si>
  <si>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</si>
  <si>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</si>
  <si>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</si>
  <si>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</si>
  <si>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</si>
  <si>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</si>
  <si>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</si>
  <si>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</si>
  <si>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</si>
  <si>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</si>
  <si>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</si>
  <si>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</si>
  <si>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</si>
  <si>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</si>
  <si>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</si>
  <si>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</si>
  <si>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</si>
  <si>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</si>
  <si>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</si>
  <si>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</si>
  <si>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</si>
  <si>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</si>
  <si>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</si>
  <si>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</si>
  <si>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</si>
  <si>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</si>
  <si>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</si>
  <si>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</si>
  <si>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</si>
  <si>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</si>
  <si>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</si>
  <si>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</si>
  <si>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</si>
  <si>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</si>
  <si>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</si>
  <si>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</si>
  <si>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</si>
  <si>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</si>
  <si>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</si>
  <si>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</si>
  <si>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</si>
  <si>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</si>
  <si>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</si>
  <si>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</si>
  <si>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</si>
  <si>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</si>
  <si>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</si>
  <si>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</si>
  <si>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</si>
  <si>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</si>
  <si>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</si>
  <si>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</si>
  <si>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</si>
  <si>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</si>
  <si>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</si>
  <si>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</si>
  <si>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</si>
  <si>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</si>
  <si>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</si>
  <si>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</si>
  <si>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</si>
  <si>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</si>
  <si>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</si>
  <si>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</si>
  <si>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</si>
  <si>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</si>
  <si>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</si>
  <si>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</si>
  <si>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</si>
  <si>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</si>
  <si>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</si>
  <si>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</si>
  <si>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</si>
  <si>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</si>
  <si>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</si>
  <si>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</si>
  <si>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</si>
  <si>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</si>
  <si>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</si>
  <si>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</si>
  <si>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</si>
  <si>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</si>
  <si>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</si>
  <si>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</si>
  <si>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</si>
  <si>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</si>
  <si>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</si>
  <si>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</si>
  <si>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</si>
  <si>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</si>
  <si>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</si>
  <si>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</si>
  <si>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</si>
  <si>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</si>
  <si>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</si>
  <si>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</si>
  <si>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</si>
  <si>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</si>
  <si>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</si>
  <si>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</si>
  <si>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</si>
  <si>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</si>
  <si>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</si>
  <si>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</si>
  <si>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</si>
  <si>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</si>
  <si>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</si>
  <si>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</si>
  <si>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</si>
  <si>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</si>
  <si>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</si>
  <si>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</si>
  <si>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</si>
  <si>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</si>
  <si>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</si>
  <si>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</si>
  <si>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</si>
  <si>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</si>
  <si>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</si>
  <si>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</si>
  <si>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</si>
  <si>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</si>
  <si>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</si>
  <si>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</si>
  <si>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</si>
  <si>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</si>
  <si>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</si>
  <si>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</si>
  <si>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</si>
  <si>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</si>
  <si>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</si>
  <si>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</si>
  <si>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</si>
  <si>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</si>
  <si>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</si>
  <si>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</si>
  <si>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</si>
  <si>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</si>
  <si>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</si>
  <si>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</si>
  <si>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</si>
  <si>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</si>
  <si>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</si>
  <si>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</si>
  <si>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</si>
  <si>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</si>
  <si>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</si>
  <si>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</si>
  <si>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</si>
  <si>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</si>
  <si>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</si>
  <si>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</si>
  <si>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</si>
  <si>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</si>
  <si>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</si>
  <si>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</si>
  <si>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</si>
  <si>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</si>
  <si>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</si>
  <si>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</si>
  <si>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</si>
  <si>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</si>
  <si>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</si>
  <si>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</si>
  <si>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</si>
  <si>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</si>
  <si>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</si>
  <si>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</si>
  <si>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</si>
  <si>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</si>
  <si>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</si>
  <si>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</si>
  <si>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</si>
  <si>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</si>
  <si>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</si>
  <si>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</si>
  <si>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</si>
  <si>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</si>
  <si>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</si>
  <si>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</si>
  <si>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</si>
  <si>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</si>
  <si>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</si>
  <si>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</si>
  <si>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</si>
  <si>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</si>
  <si>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</si>
  <si>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</si>
  <si>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</si>
  <si>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</si>
  <si>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</si>
  <si>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</si>
  <si>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</si>
  <si>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</si>
  <si>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</si>
  <si>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</si>
  <si>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</si>
  <si>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</si>
  <si>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</si>
  <si>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</si>
  <si>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</si>
  <si>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</si>
  <si>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</si>
  <si>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</si>
  <si>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</si>
  <si>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</si>
  <si>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</si>
  <si>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</si>
  <si>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</si>
  <si>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</si>
  <si>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</si>
  <si>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</si>
  <si>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</si>
  <si>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</si>
  <si>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</si>
  <si>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</si>
  <si>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</si>
  <si>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</si>
  <si>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</si>
  <si>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</si>
  <si>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</si>
  <si>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</si>
  <si>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</si>
  <si>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</si>
  <si>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</si>
  <si>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</si>
  <si>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</si>
  <si>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</si>
  <si>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</si>
  <si>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</si>
  <si>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</si>
  <si>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</si>
  <si>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</si>
  <si>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</si>
  <si>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</si>
  <si>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</si>
  <si>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</si>
  <si>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</si>
  <si>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</si>
  <si>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</si>
  <si>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</si>
  <si>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</si>
  <si>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</si>
  <si>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</si>
  <si>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</si>
  <si>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</si>
  <si>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</si>
  <si>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</si>
  <si>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</si>
  <si>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</si>
  <si>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</si>
  <si>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</si>
  <si>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</si>
  <si>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</si>
  <si>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</si>
  <si>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</si>
  <si>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</si>
  <si>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</si>
  <si>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</si>
  <si>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</si>
  <si>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</si>
  <si>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</si>
  <si>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</si>
  <si>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</si>
  <si>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</si>
  <si>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</si>
  <si>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</si>
  <si>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</si>
  <si>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</si>
  <si>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</si>
  <si>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</si>
  <si>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</si>
  <si>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</si>
  <si>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</si>
  <si>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</si>
  <si>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</si>
  <si>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</si>
  <si>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</si>
  <si>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</si>
  <si>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</si>
  <si>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</si>
  <si>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</si>
  <si>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</si>
  <si>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</si>
  <si>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</si>
  <si>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</si>
  <si>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</si>
  <si>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</si>
  <si>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</si>
  <si>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</si>
  <si>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</si>
  <si>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</si>
  <si>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</si>
  <si>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</si>
  <si>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</si>
  <si>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</si>
  <si>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</si>
  <si>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</si>
  <si>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</si>
  <si>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</si>
  <si>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</si>
  <si>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</si>
  <si>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</si>
  <si>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</si>
  <si>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</si>
  <si>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</si>
  <si>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</si>
  <si>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</si>
  <si>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</si>
  <si>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</si>
  <si>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</si>
  <si>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</si>
  <si>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</si>
  <si>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</si>
  <si>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</si>
  <si>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</si>
  <si>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</si>
  <si>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</si>
  <si>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</si>
  <si>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</si>
  <si>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</si>
  <si>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</si>
  <si>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</si>
  <si>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</si>
  <si>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</si>
  <si>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</si>
  <si>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</si>
  <si>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</si>
  <si>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</si>
  <si>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</si>
  <si>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</si>
  <si>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</si>
  <si>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</si>
  <si>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</si>
  <si>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</si>
  <si>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</si>
  <si>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</si>
  <si>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</si>
  <si>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</si>
  <si>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</si>
  <si>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</si>
  <si>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</si>
  <si>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</si>
  <si>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</si>
  <si>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</si>
  <si>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</si>
  <si>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</si>
  <si>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</si>
  <si>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</si>
  <si>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</si>
  <si>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</si>
  <si>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</si>
  <si>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</si>
  <si>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</si>
  <si>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</si>
  <si>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</si>
  <si>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</si>
  <si>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</si>
  <si>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</si>
  <si>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</si>
  <si>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</si>
  <si>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</si>
  <si>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</si>
  <si>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</si>
  <si>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</si>
  <si>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</si>
  <si>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</si>
  <si>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</si>
  <si>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</si>
  <si>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</si>
  <si>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</si>
  <si>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</si>
  <si>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</si>
  <si>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</si>
  <si>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</si>
  <si>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</si>
  <si>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</si>
  <si>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</si>
  <si>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</si>
  <si>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</si>
  <si>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</si>
  <si>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</si>
  <si>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</si>
  <si>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</si>
  <si>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</si>
  <si>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</si>
  <si>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</si>
  <si>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</si>
  <si>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</si>
  <si>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</si>
  <si>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</si>
  <si>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</si>
  <si>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</si>
  <si>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</si>
  <si>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</si>
  <si>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</si>
  <si>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</si>
  <si>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</si>
  <si>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</si>
  <si>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</si>
  <si>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</si>
  <si>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</si>
  <si>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</si>
  <si>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</si>
  <si>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</si>
  <si>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</si>
  <si>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</si>
  <si>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</si>
  <si>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</si>
  <si>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</si>
  <si>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</si>
  <si>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</si>
  <si>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</si>
  <si>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</si>
  <si>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</si>
  <si>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</si>
  <si>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</si>
  <si>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</si>
  <si>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</si>
  <si>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</si>
  <si>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</si>
  <si>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</si>
  <si>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</si>
  <si>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</si>
  <si>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</si>
  <si>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</si>
  <si>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</si>
  <si>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</si>
  <si>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</si>
  <si>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</si>
  <si>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</si>
  <si>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</si>
  <si>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</si>
  <si>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</si>
  <si>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</si>
  <si>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</si>
  <si>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</si>
  <si>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</si>
  <si>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</si>
  <si>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</si>
  <si>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</si>
  <si>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</si>
  <si>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</si>
  <si>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</si>
  <si>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</si>
  <si>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</si>
  <si>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</si>
  <si>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</si>
  <si>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</si>
  <si>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</si>
  <si>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</si>
  <si>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</si>
  <si>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</si>
  <si>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</si>
  <si>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</si>
  <si>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</si>
  <si>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</si>
  <si>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</si>
  <si>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</si>
  <si>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</si>
  <si>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</si>
  <si>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</si>
  <si>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</si>
  <si>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</si>
  <si>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</si>
  <si>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</si>
  <si>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</si>
  <si>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</si>
  <si>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</si>
  <si>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</si>
  <si>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</si>
  <si>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</si>
  <si>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</si>
  <si>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</si>
  <si>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</si>
  <si>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</si>
  <si>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</si>
  <si>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</si>
  <si>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</si>
  <si>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</si>
  <si>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</si>
  <si>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</si>
  <si>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</si>
  <si>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</si>
  <si>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</si>
  <si>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</si>
  <si>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</si>
  <si>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</si>
  <si>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</si>
  <si>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</si>
  <si>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</si>
  <si>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</si>
  <si>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</si>
  <si>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</si>
  <si>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</si>
  <si>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</si>
  <si>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</si>
  <si>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</si>
  <si>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</si>
  <si>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</si>
  <si>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</si>
  <si>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</si>
  <si>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</si>
  <si>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</si>
  <si>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</si>
  <si>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</si>
  <si>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</si>
  <si>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</si>
  <si>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</si>
  <si>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</si>
  <si>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</si>
  <si>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</si>
  <si>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</si>
  <si>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</si>
  <si>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</si>
  <si>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</si>
  <si>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</si>
  <si>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</si>
  <si>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</si>
  <si>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</si>
  <si>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</si>
  <si>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</si>
  <si>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</si>
  <si>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</si>
  <si>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</si>
  <si>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</si>
  <si>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</si>
  <si>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</si>
  <si>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</si>
  <si>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</si>
  <si>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</si>
  <si>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</si>
  <si>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</si>
  <si>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</si>
  <si>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</si>
  <si>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</si>
  <si>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</si>
  <si>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</si>
  <si>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</si>
  <si>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</si>
  <si>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</si>
  <si>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</si>
  <si>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</si>
  <si>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</si>
  <si>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</si>
  <si>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</si>
  <si>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</si>
  <si>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</si>
  <si>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</si>
  <si>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</si>
  <si>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</si>
  <si>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</si>
  <si>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</si>
  <si>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</si>
  <si>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</si>
  <si>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</si>
  <si>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</si>
  <si>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</si>
  <si>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</si>
  <si>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</si>
  <si>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</si>
  <si>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</si>
  <si>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</si>
  <si>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</si>
  <si>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</si>
  <si>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</si>
  <si>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</si>
  <si>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</si>
  <si>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</si>
  <si>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</si>
  <si>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</si>
  <si>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</si>
  <si>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</si>
  <si>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</si>
  <si>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</si>
  <si>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</si>
  <si>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</si>
  <si>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</si>
  <si>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</si>
  <si>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</si>
  <si>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</si>
  <si>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</si>
  <si>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</si>
  <si>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</si>
  <si>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</si>
  <si>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</si>
  <si>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</si>
  <si>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</si>
  <si>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</si>
  <si>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</si>
  <si>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</si>
  <si>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</si>
  <si>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</si>
  <si>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</si>
  <si>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</si>
  <si>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</si>
  <si>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</si>
  <si>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</si>
  <si>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</si>
  <si>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</si>
  <si>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</si>
  <si>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</si>
  <si>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</si>
  <si>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</si>
  <si>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</si>
  <si>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</si>
  <si>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</si>
  <si>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</si>
  <si>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</si>
  <si>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</si>
  <si>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</si>
  <si>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</si>
  <si>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</si>
  <si>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</si>
  <si>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</si>
  <si>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</si>
  <si>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</si>
  <si>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</si>
  <si>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</si>
  <si>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</si>
  <si>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</si>
  <si>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</si>
  <si>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</si>
  <si>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</si>
  <si>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</si>
  <si>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</si>
  <si>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</si>
  <si>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</si>
  <si>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</si>
  <si>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</si>
  <si>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</si>
  <si>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</si>
  <si>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</si>
  <si>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</si>
  <si>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</si>
  <si>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</si>
  <si>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</si>
  <si>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</si>
  <si>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</si>
  <si>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</si>
  <si>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</si>
  <si>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</si>
  <si>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</si>
  <si>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</si>
  <si>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</si>
  <si>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</si>
  <si>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</si>
  <si>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</si>
  <si>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</si>
  <si>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</si>
  <si>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</si>
  <si>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</si>
  <si>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</si>
  <si>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</si>
  <si>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</si>
  <si>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</si>
  <si>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</si>
  <si>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</si>
  <si>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</si>
  <si>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</si>
  <si>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</si>
  <si>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</si>
  <si>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</si>
  <si>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</si>
  <si>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</si>
  <si>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</si>
  <si>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</si>
  <si>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</si>
  <si>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</si>
  <si>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</si>
  <si>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</si>
  <si>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</si>
  <si>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</si>
  <si>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</si>
  <si>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</si>
  <si>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</si>
  <si>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</si>
  <si>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</si>
  <si>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</si>
  <si>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</si>
  <si>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</si>
  <si>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</si>
  <si>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</si>
  <si>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</si>
  <si>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</si>
  <si>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</si>
  <si>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</si>
  <si>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</si>
  <si>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</si>
  <si>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</si>
  <si>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</si>
  <si>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</si>
  <si>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</si>
  <si>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</si>
  <si>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</si>
  <si>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</si>
  <si>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</si>
  <si>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</si>
  <si>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</si>
  <si>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</si>
  <si>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</si>
  <si>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</si>
  <si>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</si>
  <si>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</si>
  <si>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</si>
  <si>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</si>
  <si>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</si>
  <si>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</si>
  <si>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</si>
  <si>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</si>
  <si>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</si>
  <si>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</si>
  <si>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</si>
  <si>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</si>
  <si>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</si>
  <si>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</si>
  <si>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</si>
  <si>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</si>
  <si>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</si>
  <si>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</si>
  <si>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</si>
  <si>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</si>
  <si>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</si>
  <si>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</si>
  <si>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</si>
  <si>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</si>
  <si>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</si>
  <si>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</si>
  <si>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</si>
  <si>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</si>
  <si>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</si>
  <si>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</si>
  <si>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</si>
  <si>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</si>
  <si>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</si>
  <si>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</si>
  <si>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</si>
  <si>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</si>
  <si>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</si>
  <si>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</si>
  <si>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</si>
  <si>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</si>
  <si>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</si>
  <si>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</si>
  <si>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</si>
  <si>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</si>
  <si>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</si>
  <si>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</si>
  <si>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</si>
  <si>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</si>
  <si>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</si>
  <si>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</si>
  <si>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</si>
  <si>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</si>
  <si>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</si>
  <si>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</si>
  <si>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</si>
  <si>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</si>
  <si>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</si>
  <si>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</si>
  <si>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</si>
  <si>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</si>
  <si>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</si>
  <si>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</si>
  <si>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</si>
  <si>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</si>
  <si>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</si>
  <si>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</si>
  <si>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</si>
  <si>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</si>
  <si>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</si>
  <si>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</si>
  <si>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</si>
  <si>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</si>
  <si>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</si>
  <si>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</si>
  <si>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</si>
  <si>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</si>
  <si>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</si>
  <si>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</si>
  <si>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</si>
  <si>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</si>
  <si>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</si>
  <si>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</si>
  <si>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</si>
  <si>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</si>
  <si>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</si>
  <si>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</si>
  <si>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</si>
  <si>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</si>
  <si>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</si>
  <si>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</si>
  <si>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</si>
  <si>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</si>
  <si>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</si>
  <si>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</si>
  <si>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</si>
  <si>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</si>
  <si>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</si>
  <si>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</si>
  <si>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</si>
  <si>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</si>
  <si>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</si>
  <si>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</si>
  <si>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</si>
  <si>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</si>
  <si>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</si>
  <si>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</si>
  <si>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</si>
  <si>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</si>
  <si>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</si>
  <si>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</si>
  <si>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</si>
  <si>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</si>
  <si>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</si>
  <si>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</si>
  <si>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</si>
  <si>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</si>
  <si>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</si>
  <si>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</si>
  <si>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</si>
  <si>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</si>
  <si>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</si>
  <si>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</si>
  <si>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</si>
  <si>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</si>
  <si>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</si>
  <si>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</si>
  <si>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</si>
  <si>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</si>
  <si>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</si>
  <si>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</si>
  <si>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</si>
  <si>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</si>
  <si>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</si>
  <si>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</si>
  <si>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</si>
  <si>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</si>
  <si>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</si>
  <si>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</si>
  <si>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</si>
  <si>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</si>
  <si>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</si>
  <si>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</si>
  <si>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</si>
  <si>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</si>
  <si>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</si>
  <si>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</si>
  <si>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</si>
  <si>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</si>
  <si>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</si>
  <si>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</si>
  <si>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</si>
  <si>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</si>
  <si>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</si>
  <si>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</si>
  <si>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</si>
  <si>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</si>
  <si>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</si>
  <si>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</si>
  <si>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</si>
  <si>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</si>
  <si>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</si>
  <si>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</si>
  <si>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</si>
  <si>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</si>
  <si>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</si>
  <si>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</si>
  <si>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</si>
  <si>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</si>
  <si>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</si>
  <si>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</si>
  <si>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</si>
  <si>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</si>
  <si>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</si>
  <si>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</si>
  <si>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</si>
  <si>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</si>
  <si>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</si>
  <si>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</si>
  <si>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</si>
  <si>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</si>
  <si>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</si>
  <si>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</si>
  <si>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</si>
  <si>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</si>
  <si>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</si>
  <si>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</si>
  <si>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</si>
  <si>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</si>
  <si>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</si>
  <si>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</si>
  <si>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</si>
  <si>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</si>
  <si>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</si>
  <si>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</si>
  <si>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</si>
  <si>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</si>
  <si>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</si>
  <si>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</si>
  <si>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</si>
  <si>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</si>
  <si>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</si>
  <si>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</si>
  <si>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</si>
  <si>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</si>
  <si>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</si>
  <si>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</si>
  <si>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</si>
  <si>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</si>
  <si>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</si>
  <si>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</si>
  <si>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</si>
  <si>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</si>
  <si>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</si>
  <si>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</si>
  <si>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</si>
  <si>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</si>
  <si>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</si>
  <si>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</si>
  <si>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</si>
  <si>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</si>
  <si>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</si>
  <si>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</si>
  <si>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</si>
  <si>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</si>
  <si>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</si>
  <si>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</si>
  <si>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</si>
  <si>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</si>
  <si>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</si>
  <si>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</si>
  <si>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</si>
  <si>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</si>
  <si>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</si>
  <si>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</si>
  <si>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</si>
  <si>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</si>
  <si>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</si>
  <si>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</si>
  <si>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</si>
  <si>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</si>
  <si>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</si>
  <si>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</si>
  <si>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</si>
  <si>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</si>
  <si>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</si>
  <si>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</si>
  <si>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</si>
  <si>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</si>
  <si>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</si>
  <si>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</si>
  <si>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</si>
  <si>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</si>
  <si>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</si>
  <si>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</si>
  <si>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</si>
  <si>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</si>
  <si>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</si>
  <si>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</si>
  <si>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</si>
  <si>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</si>
  <si>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</si>
  <si>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</si>
  <si>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</si>
  <si>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</si>
  <si>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</si>
  <si>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</si>
  <si>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</si>
  <si>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</si>
  <si>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</si>
  <si>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</si>
  <si>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</si>
  <si>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</si>
  <si>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</si>
  <si>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</si>
  <si>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</si>
  <si>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</si>
  <si>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</si>
  <si>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</si>
  <si>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</si>
  <si>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</si>
  <si>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</si>
  <si>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</si>
  <si>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</si>
  <si>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</si>
  <si>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</si>
  <si>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</si>
  <si>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</si>
  <si>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</si>
  <si>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</si>
  <si>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</si>
  <si>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</si>
  <si>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</si>
  <si>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</si>
  <si>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</si>
  <si>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</si>
  <si>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</si>
  <si>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</si>
  <si>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</si>
  <si>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</si>
  <si>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</si>
  <si>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</si>
  <si>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</si>
  <si>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</si>
  <si>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</si>
  <si>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</si>
  <si>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</si>
  <si>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</si>
  <si>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</si>
  <si>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</si>
  <si>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</si>
  <si>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</si>
  <si>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</si>
  <si>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</si>
  <si>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</si>
  <si>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</si>
  <si>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</si>
  <si>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</si>
  <si>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</si>
  <si>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</si>
  <si>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</si>
  <si>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</si>
  <si>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</si>
  <si>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</si>
  <si>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</si>
  <si>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</si>
  <si>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</si>
  <si>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</si>
  <si>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</si>
  <si>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</si>
  <si>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</si>
  <si>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</si>
  <si>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</si>
  <si>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</si>
  <si>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</si>
  <si>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</si>
  <si>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</si>
  <si>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</si>
  <si>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</si>
  <si>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</si>
  <si>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</si>
  <si>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</si>
  <si>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</si>
  <si>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</si>
  <si>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</si>
  <si>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</si>
  <si>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</si>
  <si>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</si>
  <si>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</si>
  <si>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</si>
  <si>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</si>
  <si>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</si>
  <si>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</si>
  <si>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</si>
  <si>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</si>
  <si>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</si>
  <si>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</si>
  <si>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</si>
  <si>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</si>
  <si>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</si>
  <si>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</si>
  <si>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</si>
  <si>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</si>
  <si>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</si>
  <si>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</si>
  <si>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</si>
  <si>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</si>
  <si>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</si>
  <si>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</si>
  <si>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</si>
  <si>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</si>
  <si>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</si>
  <si>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</si>
  <si>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</si>
  <si>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</si>
  <si>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</si>
  <si>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</si>
  <si>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</si>
  <si>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</si>
  <si>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</si>
  <si>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</si>
  <si>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</si>
  <si>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</si>
  <si>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</si>
  <si>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</si>
  <si>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</si>
  <si>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</si>
  <si>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</si>
  <si>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</si>
  <si>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</si>
  <si>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</si>
  <si>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</si>
  <si>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</si>
  <si>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</si>
  <si>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</si>
  <si>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</si>
  <si>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</si>
  <si>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</si>
  <si>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</si>
  <si>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</si>
  <si>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</si>
  <si>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</si>
  <si>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</si>
  <si>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</si>
  <si>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</si>
  <si>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</si>
  <si>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</si>
  <si>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</si>
  <si>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</si>
  <si>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</si>
  <si>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</si>
  <si>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</si>
  <si>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</si>
  <si>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</si>
  <si>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</si>
  <si>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</si>
  <si>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</si>
  <si>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</si>
  <si>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</si>
  <si>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</si>
  <si>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</si>
  <si>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</si>
  <si>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</si>
  <si>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</si>
  <si>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</si>
  <si>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</si>
  <si>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</si>
  <si>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</si>
  <si>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</si>
  <si>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</si>
  <si>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</si>
  <si>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</si>
  <si>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</si>
  <si>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</si>
  <si>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</si>
  <si>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</si>
  <si>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</si>
  <si>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</si>
  <si>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</si>
  <si>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</si>
  <si>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</si>
  <si>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</si>
  <si>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</si>
  <si>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</si>
  <si>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</si>
  <si>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</si>
  <si>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</si>
  <si>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</si>
  <si>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</si>
  <si>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</si>
  <si>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</si>
  <si>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</si>
  <si>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</si>
  <si>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</si>
  <si>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</si>
  <si>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</si>
  <si>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</si>
  <si>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</si>
  <si>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</si>
  <si>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</si>
  <si>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</si>
  <si>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</si>
  <si>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</si>
  <si>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</si>
  <si>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</si>
  <si>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</si>
  <si>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</si>
  <si>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</si>
  <si>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</si>
  <si>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</si>
  <si>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</si>
  <si>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</si>
  <si>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</si>
  <si>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</si>
  <si>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</si>
  <si>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</si>
  <si>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</si>
  <si>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</si>
  <si>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</si>
  <si>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</si>
  <si>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</si>
  <si>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</si>
  <si>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</si>
  <si>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</si>
  <si>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</si>
  <si>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</si>
  <si>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</si>
  <si>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</si>
  <si>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</si>
  <si>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</si>
  <si>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</si>
  <si>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</si>
  <si>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</si>
  <si>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</si>
  <si>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</si>
  <si>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</si>
  <si>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</si>
  <si>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</si>
  <si>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</si>
  <si>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</si>
  <si>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</si>
  <si>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</si>
  <si>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</si>
  <si>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</si>
  <si>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</si>
  <si>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</si>
  <si>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</si>
  <si>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</si>
  <si>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</si>
  <si>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</si>
  <si>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</si>
  <si>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</si>
  <si>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</si>
  <si>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</si>
  <si>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</si>
  <si>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</si>
  <si>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</si>
  <si>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</si>
  <si>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</si>
  <si>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</si>
  <si>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</si>
  <si>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</si>
  <si>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</si>
  <si>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</si>
  <si>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</si>
  <si>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</si>
  <si>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</si>
  <si>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</si>
  <si>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</si>
  <si>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</si>
  <si>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</si>
  <si>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</si>
  <si>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</si>
  <si>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</si>
  <si>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</si>
  <si>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</si>
  <si>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</si>
  <si>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</si>
  <si>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</si>
  <si>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</si>
  <si>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</si>
  <si>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</si>
  <si>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</si>
  <si>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</si>
  <si>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</si>
  <si>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</si>
  <si>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</si>
  <si>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</si>
  <si>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</si>
  <si>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</si>
  <si>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</si>
  <si>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</si>
  <si>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</si>
  <si>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</si>
  <si>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</si>
  <si>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</si>
  <si>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</si>
  <si>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</si>
  <si>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</si>
  <si>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</si>
  <si>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</si>
  <si>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</si>
  <si>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</si>
  <si>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</si>
  <si>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</si>
  <si>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</si>
  <si>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</si>
  <si>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</si>
  <si>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</si>
  <si>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</si>
  <si>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</si>
  <si>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</si>
  <si>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</si>
  <si>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</si>
  <si>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</si>
  <si>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</si>
  <si>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</si>
  <si>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</si>
  <si>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</si>
  <si>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</si>
  <si>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</si>
  <si>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</si>
  <si>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</si>
  <si>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</si>
  <si>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</si>
  <si>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</si>
  <si>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</si>
  <si>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</si>
  <si>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</si>
  <si>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</si>
  <si>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</si>
  <si>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</si>
  <si>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</si>
  <si>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</si>
  <si>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</si>
  <si>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</si>
  <si>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</si>
  <si>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</si>
  <si>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</si>
  <si>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</si>
  <si>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</si>
  <si>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</si>
  <si>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</si>
  <si>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</si>
  <si>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</si>
  <si>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</si>
  <si>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</si>
  <si>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</si>
  <si>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</si>
  <si>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</si>
  <si>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</si>
  <si>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</si>
  <si>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</si>
  <si>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</si>
  <si>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</si>
  <si>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</si>
  <si>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</si>
  <si>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</si>
  <si>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</si>
  <si>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</si>
  <si>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</si>
  <si>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</si>
  <si>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</si>
  <si>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</si>
  <si>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</si>
  <si>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</si>
  <si>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</si>
  <si>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</si>
  <si>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</si>
  <si>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</si>
  <si>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</si>
  <si>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</si>
  <si>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</si>
  <si>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</si>
  <si>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</si>
  <si>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</si>
  <si>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</si>
  <si>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</si>
  <si>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</si>
  <si>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</si>
  <si>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</si>
  <si>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</si>
  <si>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</si>
  <si>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</si>
  <si>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</si>
  <si>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</si>
  <si>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</si>
  <si>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</si>
  <si>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</si>
  <si>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</si>
  <si>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</si>
  <si>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</si>
  <si>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</si>
  <si>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</si>
  <si>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</si>
  <si>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</si>
  <si>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</si>
  <si>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</si>
  <si>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</si>
  <si>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</si>
  <si>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</si>
  <si>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</si>
  <si>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</si>
  <si>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</si>
  <si>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</si>
  <si>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</si>
  <si>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</si>
  <si>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</si>
  <si>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</si>
  <si>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</si>
  <si>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</si>
  <si>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</si>
  <si>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</si>
  <si>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</si>
  <si>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</si>
  <si>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</si>
  <si>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</si>
  <si>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</si>
  <si>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</si>
  <si>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</si>
  <si>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</si>
  <si>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</si>
  <si>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</si>
  <si>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</si>
  <si>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</si>
  <si>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</si>
  <si>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</si>
  <si>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</si>
  <si>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</si>
  <si>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</si>
  <si>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</si>
  <si>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</si>
  <si>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</si>
  <si>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</si>
  <si>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</si>
  <si>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</si>
  <si>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</si>
  <si>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</si>
  <si>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</si>
  <si>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</si>
  <si>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</si>
  <si>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</si>
  <si>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</si>
  <si>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</si>
  <si>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</si>
  <si>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</si>
  <si>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</si>
  <si>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</si>
  <si>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</si>
  <si>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</si>
  <si>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</si>
  <si>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</si>
  <si>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</si>
  <si>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</si>
  <si>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</si>
  <si>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</si>
  <si>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</si>
  <si>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</si>
  <si>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</si>
  <si>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</si>
  <si>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</si>
  <si>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</si>
  <si>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</si>
  <si>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</si>
  <si>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</si>
  <si>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</si>
  <si>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</si>
  <si>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</si>
  <si>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</si>
  <si>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</si>
  <si>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</si>
  <si>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</si>
  <si>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</si>
  <si>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</si>
  <si>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</si>
  <si>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</si>
  <si>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</si>
  <si>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</si>
  <si>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</si>
  <si>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</si>
  <si>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</si>
  <si>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</si>
  <si>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</si>
  <si>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</si>
  <si>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</si>
  <si>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</si>
  <si>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</si>
  <si>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</si>
  <si>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</si>
  <si>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</si>
  <si>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</si>
  <si>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</si>
  <si>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</si>
  <si>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</si>
  <si>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</si>
  <si>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</si>
  <si>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</si>
  <si>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</si>
  <si>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</si>
  <si>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</si>
  <si>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</si>
  <si>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</si>
  <si>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</si>
  <si>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</si>
  <si>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</si>
  <si>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</si>
  <si>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</si>
  <si>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</si>
  <si>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</si>
  <si>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</si>
  <si>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</si>
  <si>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</si>
  <si>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</si>
  <si>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</si>
  <si>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</si>
  <si>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</si>
  <si>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</si>
  <si>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</si>
  <si>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</si>
  <si>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</si>
  <si>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</si>
  <si>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</si>
  <si>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</si>
  <si>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</si>
  <si>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</si>
  <si>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</si>
  <si>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</si>
  <si>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</si>
  <si>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</si>
  <si>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</si>
  <si>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</si>
  <si>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</si>
  <si>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</si>
  <si>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</si>
  <si>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</si>
  <si>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</si>
  <si>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</si>
  <si>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</si>
  <si>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</si>
  <si>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</si>
  <si>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</si>
  <si>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</si>
  <si>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</si>
  <si>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</si>
  <si>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</si>
  <si>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</si>
  <si>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</si>
  <si>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</si>
  <si>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</si>
  <si>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</si>
  <si>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</si>
  <si>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</si>
  <si>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</si>
  <si>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</si>
  <si>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</si>
  <si>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</si>
  <si>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</si>
  <si>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</si>
  <si>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</si>
  <si>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</si>
  <si>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</si>
  <si>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</si>
  <si>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</si>
  <si>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</si>
  <si>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</si>
  <si>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</si>
  <si>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</si>
  <si>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</si>
  <si>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</si>
  <si>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</si>
  <si>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</si>
  <si>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</si>
  <si>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</si>
  <si>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</si>
  <si>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</si>
  <si>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</si>
  <si>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</si>
  <si>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</si>
  <si>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</si>
  <si>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</si>
  <si>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</si>
  <si>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</si>
  <si>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</si>
  <si>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</si>
  <si>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</si>
  <si>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</si>
  <si>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</si>
  <si>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</si>
  <si>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</si>
  <si>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</si>
  <si>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</si>
  <si>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</si>
  <si>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</si>
  <si>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</si>
  <si>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</si>
  <si>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</si>
  <si>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</si>
  <si>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</si>
  <si>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</si>
  <si>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</si>
  <si>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</si>
  <si>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</si>
  <si>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</si>
  <si>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</si>
  <si>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</si>
  <si>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</si>
  <si>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</si>
  <si>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</si>
  <si>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</si>
  <si>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</si>
  <si>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</si>
  <si>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</si>
  <si>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</si>
  <si>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</si>
  <si>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</si>
  <si>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</si>
  <si>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</si>
  <si>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</si>
  <si>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</si>
  <si>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</si>
  <si>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</si>
  <si>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</si>
  <si>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</si>
  <si>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</si>
  <si>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</si>
  <si>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</si>
  <si>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</si>
  <si>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</si>
  <si>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</si>
  <si>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</si>
  <si>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</si>
  <si>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</si>
  <si>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</si>
  <si>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</si>
  <si>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</si>
  <si>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</si>
  <si>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</si>
  <si>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</si>
  <si>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</si>
  <si>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</si>
  <si>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</si>
  <si>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</si>
  <si>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</si>
  <si>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</si>
  <si>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</si>
  <si>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</si>
  <si>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</si>
  <si>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</si>
  <si>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</si>
  <si>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</si>
  <si>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</si>
  <si>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</si>
  <si>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</si>
  <si>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</si>
  <si>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</si>
  <si>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</si>
  <si>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</si>
  <si>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</si>
  <si>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</si>
  <si>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</si>
  <si>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</si>
  <si>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</si>
  <si>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</si>
  <si>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</si>
  <si>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</si>
  <si>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</si>
  <si>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</si>
  <si>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</si>
  <si>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</si>
  <si>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</si>
  <si>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</si>
  <si>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</si>
  <si>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</si>
  <si>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</si>
  <si>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</si>
  <si>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</si>
  <si>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</si>
  <si>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</si>
  <si>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</si>
  <si>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</si>
  <si>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</si>
  <si>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</si>
  <si>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</si>
  <si>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</si>
  <si>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</si>
  <si>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</si>
  <si>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</si>
  <si>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</si>
  <si>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</si>
  <si>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</si>
  <si>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</si>
  <si>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</si>
  <si>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</si>
  <si>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</si>
  <si>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</si>
  <si>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</si>
  <si>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</si>
  <si>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</si>
  <si>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</si>
  <si>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</si>
  <si>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</si>
  <si>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</si>
  <si>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</si>
  <si>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</si>
  <si>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</si>
  <si>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</si>
  <si>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</si>
  <si>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</si>
  <si>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</si>
  <si>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</si>
  <si>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</si>
  <si>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</si>
  <si>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</si>
  <si>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</si>
  <si>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</si>
  <si>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</si>
  <si>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</si>
  <si>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</si>
  <si>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</si>
  <si>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</si>
  <si>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</si>
  <si>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</si>
  <si>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</si>
  <si>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</si>
  <si>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</si>
  <si>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</si>
  <si>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</si>
  <si>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</si>
  <si>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</si>
  <si>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</si>
  <si>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</si>
  <si>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</si>
  <si>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</si>
  <si>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</si>
  <si>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</si>
  <si>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</si>
  <si>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</si>
  <si>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</si>
  <si>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</si>
  <si>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</si>
  <si>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</si>
  <si>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</si>
  <si>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</si>
  <si>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</si>
  <si>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</si>
  <si>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</si>
  <si>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</si>
  <si>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</si>
  <si>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</si>
  <si>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</si>
  <si>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</si>
  <si>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</si>
  <si>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</si>
  <si>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</si>
  <si>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</si>
  <si>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</si>
  <si>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</si>
  <si>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</si>
  <si>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</si>
  <si>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</si>
  <si>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</si>
  <si>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</si>
  <si>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</si>
  <si>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</si>
  <si>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</si>
  <si>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</si>
  <si>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</si>
  <si>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</si>
  <si>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</si>
  <si>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</si>
  <si>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</si>
  <si>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</si>
  <si>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</si>
  <si>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</si>
  <si>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</si>
  <si>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</si>
  <si>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</si>
  <si>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</si>
  <si>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</si>
  <si>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</si>
  <si>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</si>
  <si>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</si>
  <si>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</si>
  <si>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</si>
  <si>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</si>
  <si>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</si>
  <si>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</si>
  <si>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</si>
  <si>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</si>
  <si>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</si>
  <si>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</si>
  <si>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</si>
  <si>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</si>
  <si>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</si>
  <si>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</si>
  <si>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</si>
  <si>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</si>
  <si>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</si>
  <si>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</si>
  <si>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</si>
  <si>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</si>
  <si>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</si>
  <si>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</si>
  <si>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</si>
  <si>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</si>
  <si>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</si>
  <si>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</si>
  <si>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</si>
  <si>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</si>
  <si>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</si>
  <si>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</si>
  <si>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</si>
  <si>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</si>
  <si>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</si>
  <si>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</si>
  <si>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</si>
  <si>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</si>
  <si>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</si>
  <si>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</si>
  <si>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</si>
  <si>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</si>
  <si>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</si>
  <si>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</si>
  <si>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</si>
  <si>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</si>
  <si>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</si>
  <si>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</si>
  <si>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</si>
  <si>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</si>
  <si>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</si>
  <si>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</si>
  <si>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</si>
  <si>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</si>
  <si>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</si>
  <si>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</si>
  <si>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</si>
  <si>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</si>
  <si>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</si>
  <si>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</si>
  <si>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</si>
  <si>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</si>
  <si>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</si>
  <si>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</si>
  <si>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</si>
  <si>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</si>
  <si>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</si>
  <si>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</si>
  <si>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</si>
  <si>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</si>
  <si>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</si>
  <si>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</si>
  <si>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</si>
  <si>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</si>
  <si>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</si>
  <si>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</si>
  <si>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</si>
  <si>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</si>
  <si>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</si>
  <si>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</si>
  <si>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</si>
  <si>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</si>
  <si>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</si>
  <si>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</si>
  <si>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</si>
  <si>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</si>
  <si>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</si>
  <si>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</si>
  <si>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</si>
  <si>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</si>
  <si>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</si>
  <si>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</si>
  <si>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</si>
  <si>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</si>
  <si>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</si>
  <si>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</si>
  <si>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</si>
  <si>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</si>
  <si>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</si>
  <si>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</si>
  <si>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</si>
  <si>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</si>
  <si>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</si>
  <si>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</si>
  <si>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</si>
  <si>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</si>
  <si>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</si>
  <si>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</si>
  <si>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</si>
  <si>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</si>
  <si>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</si>
  <si>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</si>
  <si>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</si>
  <si>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</si>
  <si>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</si>
  <si>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</si>
  <si>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</si>
  <si>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</si>
  <si>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</si>
  <si>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</si>
  <si>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</si>
  <si>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</si>
  <si>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</si>
  <si>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</si>
  <si>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</si>
  <si>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</si>
  <si>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</si>
  <si>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</si>
  <si>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</si>
  <si>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</si>
  <si>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</si>
  <si>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</si>
  <si>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</si>
  <si>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</si>
  <si>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</si>
  <si>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</si>
  <si>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</si>
  <si>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</si>
  <si>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</si>
  <si>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</si>
  <si>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</si>
  <si>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</si>
  <si>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</si>
  <si>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</si>
  <si>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</si>
  <si>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</si>
  <si>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</si>
  <si>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</si>
  <si>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</si>
  <si>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</si>
  <si>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</si>
  <si>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</si>
  <si>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</si>
  <si>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</si>
  <si>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</si>
  <si>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</si>
  <si>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</si>
  <si>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</si>
  <si>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</si>
  <si>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</si>
  <si>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</si>
  <si>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</si>
  <si>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</si>
  <si>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</si>
  <si>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</si>
  <si>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</si>
  <si>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</si>
  <si>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</si>
  <si>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</si>
  <si>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</si>
  <si>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</si>
  <si>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</si>
  <si>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</si>
  <si>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</si>
  <si>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</si>
  <si>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</si>
  <si>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</si>
  <si>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</si>
  <si>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</si>
  <si>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</si>
  <si>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</si>
  <si>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</si>
  <si>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</si>
  <si>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</si>
  <si>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</si>
  <si>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</si>
  <si>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</si>
  <si>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</si>
  <si>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</si>
  <si>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</si>
  <si>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</si>
  <si>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</si>
  <si>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</si>
  <si>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</si>
  <si>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</si>
  <si>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</si>
  <si>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</si>
  <si>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</si>
  <si>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</si>
  <si>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</si>
  <si>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</si>
  <si>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</si>
  <si>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</si>
  <si>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</si>
  <si>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</si>
  <si>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</si>
  <si>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</si>
  <si>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</si>
  <si>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</si>
  <si>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</si>
  <si>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</si>
  <si>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</si>
  <si>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</si>
  <si>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</si>
  <si>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</si>
  <si>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</si>
  <si>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</si>
  <si>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</si>
  <si>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</si>
  <si>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</si>
  <si>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</si>
  <si>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</si>
  <si>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</si>
  <si>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</si>
  <si>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</si>
  <si>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</si>
  <si>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</si>
  <si>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</si>
  <si>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</si>
  <si>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</si>
  <si>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</si>
  <si>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</si>
  <si>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</si>
  <si>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</si>
  <si>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</si>
  <si>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</si>
  <si>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</si>
  <si>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</si>
  <si>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</si>
  <si>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</si>
  <si>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</si>
  <si>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</si>
  <si>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</si>
  <si>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</si>
  <si>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</si>
  <si>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</si>
  <si>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</si>
  <si>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</si>
  <si>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</si>
  <si>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</si>
  <si>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</si>
  <si>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</si>
  <si>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</si>
  <si>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</si>
  <si>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</si>
  <si>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</si>
  <si>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</si>
  <si>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</si>
  <si>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</si>
  <si>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</si>
  <si>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</si>
  <si>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</si>
  <si>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</si>
  <si>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</si>
  <si>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</si>
  <si>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</si>
  <si>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</si>
  <si>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</si>
  <si>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</si>
  <si>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</si>
  <si>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</si>
  <si>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</si>
  <si>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</si>
  <si>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</si>
  <si>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</si>
  <si>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</si>
  <si>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</si>
  <si>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</si>
  <si>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</si>
  <si>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</si>
  <si>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</si>
  <si>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</si>
  <si>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</si>
  <si>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</si>
  <si>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</si>
  <si>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</si>
  <si>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</si>
  <si>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</si>
  <si>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</si>
  <si>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</si>
  <si>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</si>
  <si>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</si>
  <si>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</si>
  <si>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</si>
  <si>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</si>
  <si>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</si>
  <si>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</si>
  <si>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</si>
  <si>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</si>
  <si>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</si>
  <si>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</si>
  <si>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</si>
  <si>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</si>
  <si>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</si>
  <si>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</si>
  <si>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</si>
  <si>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</si>
  <si>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</si>
  <si>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</si>
  <si>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</si>
  <si>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</si>
  <si>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</si>
  <si>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</si>
  <si>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</si>
  <si>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</si>
  <si>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</si>
  <si>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</si>
  <si>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</si>
  <si>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</si>
  <si>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</si>
  <si>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</si>
  <si>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</si>
  <si>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</si>
  <si>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</si>
  <si>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</si>
  <si>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</si>
  <si>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</si>
  <si>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</si>
  <si>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</si>
  <si>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</si>
  <si>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</si>
  <si>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</si>
  <si>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</si>
  <si>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</si>
  <si>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</si>
  <si>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</si>
  <si>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</si>
  <si>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</si>
  <si>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</si>
  <si>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</si>
  <si>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</si>
  <si>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</si>
  <si>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</si>
  <si>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</si>
  <si>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</si>
  <si>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</si>
  <si>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</si>
  <si>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</si>
  <si>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</si>
  <si>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</si>
  <si>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</si>
  <si>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</si>
  <si>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</si>
  <si>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</si>
  <si>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</si>
  <si>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</si>
  <si>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</si>
  <si>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</si>
  <si>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</si>
  <si>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</si>
  <si>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</si>
  <si>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</si>
  <si>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</si>
  <si>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</si>
  <si>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</si>
  <si>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</si>
  <si>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</si>
  <si>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</si>
  <si>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</si>
  <si>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</si>
  <si>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</si>
  <si>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</si>
  <si>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</si>
  <si>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</si>
  <si>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</si>
  <si>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</si>
  <si>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</si>
  <si>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</si>
  <si>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</si>
  <si>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</si>
  <si>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</si>
  <si>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</si>
  <si>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</si>
  <si>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</si>
  <si>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</si>
  <si>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</si>
  <si>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</si>
  <si>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</si>
  <si>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</si>
  <si>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</si>
  <si>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</si>
  <si>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</si>
  <si>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</si>
  <si>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</si>
  <si>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</si>
  <si>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</si>
  <si>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</si>
  <si>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</si>
  <si>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</si>
  <si>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</si>
  <si>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</si>
  <si>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</si>
  <si>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</si>
  <si>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</si>
  <si>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</si>
  <si>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</si>
  <si>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</si>
  <si>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</si>
  <si>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</si>
  <si>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</si>
  <si>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</si>
  <si>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</si>
  <si>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</si>
  <si>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</si>
  <si>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</si>
  <si>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</si>
  <si>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</si>
  <si>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</si>
  <si>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</si>
  <si>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</si>
  <si>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</si>
  <si>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</si>
  <si>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</si>
  <si>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</si>
  <si>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</si>
  <si>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</si>
  <si>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</si>
  <si>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</si>
  <si>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</si>
  <si>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</si>
  <si>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</si>
  <si>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</si>
  <si>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</si>
  <si>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</si>
  <si>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</si>
  <si>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</si>
  <si>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</si>
  <si>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</si>
  <si>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</si>
  <si>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</si>
  <si>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</si>
  <si>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</si>
  <si>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</si>
  <si>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</si>
  <si>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</si>
  <si>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</si>
  <si>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</si>
  <si>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</si>
  <si>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</si>
  <si>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</si>
  <si>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</si>
  <si>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</si>
  <si>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</si>
  <si>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</si>
  <si>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</si>
  <si>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</si>
  <si>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</si>
  <si>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</si>
  <si>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</si>
  <si>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</si>
  <si>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</si>
  <si>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</si>
  <si>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</si>
  <si>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</si>
  <si>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</si>
  <si>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</si>
  <si>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</si>
  <si>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</si>
  <si>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</si>
  <si>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</si>
  <si>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</si>
  <si>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</si>
  <si>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</si>
  <si>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</si>
  <si>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</si>
  <si>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</si>
  <si>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</si>
  <si>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</si>
  <si>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</si>
  <si>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</si>
  <si>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</si>
  <si>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</si>
  <si>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</si>
  <si>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</si>
  <si>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</si>
  <si>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</si>
  <si>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</si>
  <si>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</si>
  <si>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</si>
  <si>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</si>
  <si>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</si>
  <si>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</si>
  <si>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</si>
  <si>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</si>
  <si>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</si>
  <si>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</si>
  <si>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</si>
  <si>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</si>
  <si>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</si>
  <si>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</si>
  <si>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</si>
  <si>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</si>
  <si>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</si>
  <si>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</si>
  <si>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</si>
  <si>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</si>
  <si>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</si>
  <si>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</si>
  <si>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</si>
  <si>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</si>
  <si>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</si>
  <si>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</si>
  <si>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</si>
  <si>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</si>
  <si>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</si>
  <si>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</si>
  <si>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</si>
  <si>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</si>
  <si>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</si>
  <si>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</si>
  <si>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</si>
  <si>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</si>
  <si>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</si>
  <si>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</si>
  <si>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</si>
  <si>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</si>
  <si>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</si>
  <si>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</si>
  <si>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</si>
  <si>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</si>
  <si>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</si>
  <si>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</si>
  <si>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</si>
  <si>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</si>
  <si>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</si>
  <si>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</si>
  <si>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</si>
  <si>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</si>
  <si>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</si>
  <si>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</si>
  <si>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</si>
  <si>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</si>
  <si>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</si>
  <si>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</si>
  <si>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</si>
  <si>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</si>
  <si>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</si>
  <si>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</si>
  <si>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</si>
  <si>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</si>
  <si>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</si>
  <si>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</si>
  <si>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</si>
  <si>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</si>
  <si>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</si>
  <si>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</si>
  <si>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</si>
  <si>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</si>
  <si>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</si>
  <si>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</si>
  <si>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</si>
  <si>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</si>
  <si>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</si>
  <si>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</si>
  <si>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</si>
  <si>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</si>
  <si>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</si>
  <si>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</si>
  <si>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</si>
  <si>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</si>
  <si>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</si>
  <si>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</si>
  <si>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</si>
  <si>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</si>
  <si>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</si>
  <si>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</si>
  <si>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</si>
  <si>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</si>
  <si>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</si>
  <si>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</si>
  <si>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</si>
  <si>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</si>
  <si>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</si>
  <si>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</si>
  <si>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</si>
  <si>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</si>
  <si>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</si>
  <si>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</si>
  <si>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</si>
  <si>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</si>
  <si>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</si>
  <si>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</si>
  <si>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</si>
  <si>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</si>
  <si>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</si>
  <si>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</si>
  <si>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</si>
  <si>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</si>
  <si>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</si>
  <si>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</si>
  <si>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</si>
  <si>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</si>
  <si>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</si>
  <si>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</si>
  <si>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</si>
  <si>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</si>
  <si>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</si>
  <si>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</si>
  <si>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</si>
  <si>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</si>
  <si>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</si>
  <si>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</si>
  <si>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</si>
  <si>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</si>
  <si>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</si>
  <si>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</si>
  <si>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</si>
  <si>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</si>
  <si>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</si>
  <si>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</si>
  <si>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</si>
  <si>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</si>
  <si>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</si>
  <si>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</si>
  <si>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</si>
  <si>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</si>
  <si>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</si>
  <si>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</si>
  <si>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</si>
  <si>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</si>
  <si>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</si>
  <si>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</si>
  <si>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</si>
  <si>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</si>
  <si>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</si>
  <si>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</si>
  <si>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</si>
  <si>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</si>
  <si>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</si>
  <si>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</si>
  <si>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</si>
  <si>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</si>
  <si>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</si>
  <si>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</si>
  <si>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</si>
  <si>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</si>
  <si>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</si>
  <si>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</si>
  <si>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</si>
  <si>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</si>
  <si>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</si>
  <si>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</si>
  <si>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</si>
  <si>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</si>
  <si>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</si>
  <si>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</si>
  <si>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</si>
  <si>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</si>
  <si>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</si>
  <si>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</si>
  <si>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</si>
  <si>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</si>
  <si>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</si>
  <si>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</si>
  <si>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</si>
  <si>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</si>
  <si>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</si>
  <si>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</si>
  <si>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</si>
  <si>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</si>
  <si>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</si>
  <si>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</si>
  <si>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</si>
  <si>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</si>
  <si>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</si>
  <si>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</si>
  <si>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</si>
  <si>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</si>
  <si>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</si>
  <si>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</si>
  <si>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</si>
  <si>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</si>
  <si>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</si>
  <si>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</si>
  <si>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</si>
  <si>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</si>
  <si>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</si>
  <si>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</si>
  <si>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</si>
  <si>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</si>
  <si>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</si>
  <si>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</si>
  <si>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</si>
  <si>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</si>
  <si>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</si>
  <si>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</si>
  <si>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</si>
  <si>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</si>
  <si>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</si>
  <si>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</si>
  <si>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</si>
  <si>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</si>
  <si>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</si>
  <si>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</si>
  <si>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</si>
  <si>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</si>
  <si>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</si>
  <si>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</si>
  <si>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</si>
  <si>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</si>
  <si>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</si>
  <si>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</si>
  <si>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</si>
  <si>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</si>
  <si>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</si>
  <si>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</si>
  <si>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</si>
  <si>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</si>
  <si>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</si>
  <si>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</si>
  <si>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</si>
  <si>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</si>
  <si>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</si>
  <si>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</si>
  <si>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</si>
  <si>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</si>
  <si>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</si>
  <si>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</si>
  <si>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</si>
  <si>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</si>
  <si>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</si>
  <si>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</si>
  <si>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</si>
  <si>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</si>
  <si>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</si>
  <si>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</si>
  <si>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</si>
  <si>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</si>
  <si>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</si>
  <si>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</si>
  <si>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</si>
  <si>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</si>
  <si>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</si>
  <si>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</si>
  <si>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</si>
  <si>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</si>
  <si>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</si>
  <si>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</si>
  <si>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</si>
  <si>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</si>
  <si>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</si>
  <si>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</si>
  <si>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</si>
  <si>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</si>
  <si>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</si>
  <si>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</si>
  <si>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</si>
  <si>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</si>
  <si>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</si>
  <si>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</si>
  <si>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</si>
  <si>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</si>
  <si>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</si>
  <si>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</si>
  <si>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</si>
  <si>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</si>
  <si>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</si>
  <si>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</si>
  <si>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</si>
  <si>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</si>
  <si>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</si>
  <si>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</si>
  <si>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</si>
  <si>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</si>
  <si>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</si>
  <si>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</si>
  <si>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</si>
  <si>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</si>
  <si>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</si>
  <si>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</si>
  <si>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</si>
  <si>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</si>
  <si>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</si>
  <si>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</si>
  <si>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</si>
  <si>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</si>
  <si>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</si>
  <si>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</si>
  <si>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</si>
  <si>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</si>
  <si>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</si>
  <si>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</si>
  <si>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</si>
  <si>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</si>
  <si>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</si>
  <si>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</si>
  <si>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</si>
  <si>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</si>
  <si>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</si>
  <si>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</si>
  <si>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</si>
  <si>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</si>
  <si>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</si>
  <si>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</si>
  <si>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</si>
  <si>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</si>
  <si>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</si>
  <si>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</si>
  <si>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</si>
  <si>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</si>
  <si>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</si>
  <si>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</si>
  <si>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</si>
  <si>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</si>
  <si>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</si>
  <si>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</si>
  <si>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</si>
  <si>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</si>
  <si>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</si>
  <si>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</si>
  <si>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</si>
  <si>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</si>
  <si>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</si>
  <si>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</si>
  <si>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</si>
  <si>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</si>
  <si>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</si>
  <si>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</si>
  <si>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</si>
  <si>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</si>
  <si>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</si>
  <si>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</si>
  <si>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</si>
  <si>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</si>
  <si>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</si>
  <si>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</si>
  <si>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</si>
  <si>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</si>
  <si>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</si>
  <si>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</si>
  <si>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</si>
  <si>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</si>
  <si>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</si>
  <si>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</si>
  <si>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</si>
  <si>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</si>
  <si>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</si>
  <si>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</si>
  <si>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</si>
  <si>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</si>
  <si>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</si>
  <si>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</si>
  <si>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</si>
  <si>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</si>
  <si>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</si>
  <si>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</si>
  <si>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</si>
  <si>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</si>
  <si>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</si>
  <si>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</si>
  <si>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</si>
  <si>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</si>
  <si>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</si>
  <si>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</si>
  <si>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</si>
  <si>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</si>
  <si>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</si>
  <si>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</si>
  <si>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</si>
  <si>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</si>
  <si>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</si>
  <si>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</si>
  <si>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</si>
  <si>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</si>
  <si>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</si>
  <si>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</si>
  <si>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</si>
  <si>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</si>
  <si>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</si>
  <si>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</si>
  <si>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</si>
  <si>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</si>
  <si>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</si>
  <si>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</si>
  <si>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</si>
  <si>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</si>
  <si>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</si>
  <si>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</si>
  <si>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</si>
  <si>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</si>
  <si>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</si>
  <si>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</si>
  <si>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</si>
  <si>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</si>
  <si>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</si>
  <si>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</si>
  <si>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</si>
  <si>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</si>
  <si>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</si>
  <si>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</si>
  <si>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</si>
  <si>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</si>
  <si>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</si>
  <si>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</si>
  <si>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</si>
  <si>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</si>
  <si>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</si>
  <si>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</si>
  <si>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</si>
  <si>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</si>
  <si>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</si>
  <si>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</si>
  <si>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</si>
  <si>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</si>
  <si>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</si>
  <si>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</si>
  <si>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</si>
  <si>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</si>
  <si>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</si>
  <si>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</si>
  <si>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</si>
  <si>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</si>
  <si>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</si>
  <si>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</si>
  <si>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</si>
  <si>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</si>
  <si>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</si>
  <si>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</si>
  <si>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</si>
  <si>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</si>
  <si>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</si>
  <si>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</si>
  <si>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</si>
  <si>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</si>
  <si>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</si>
  <si>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</si>
  <si>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</si>
  <si>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</si>
  <si>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</si>
  <si>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</si>
  <si>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</si>
  <si>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</si>
  <si>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</si>
  <si>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</si>
  <si>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</si>
  <si>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</si>
  <si>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</si>
  <si>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</si>
  <si>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</si>
  <si>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</si>
  <si>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</si>
  <si>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</si>
  <si>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</si>
  <si>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</si>
  <si>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</si>
  <si>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</si>
  <si>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</si>
  <si>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</si>
  <si>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</si>
  <si>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</si>
  <si>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</si>
  <si>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</si>
  <si>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</si>
  <si>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</si>
  <si>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</si>
  <si>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</si>
  <si>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</si>
  <si>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</si>
  <si>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</si>
  <si>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</si>
  <si>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</si>
  <si>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</si>
  <si>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</si>
  <si>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</si>
  <si>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</si>
  <si>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</si>
  <si>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</si>
  <si>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</si>
  <si>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</si>
  <si>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</si>
  <si>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</si>
  <si>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</si>
  <si>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</si>
  <si>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</si>
  <si>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</si>
  <si>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</si>
  <si>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</si>
  <si>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</si>
  <si>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</si>
  <si>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</si>
  <si>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</si>
  <si>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</si>
  <si>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</si>
  <si>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</si>
  <si>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</si>
  <si>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</si>
  <si>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</si>
  <si>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</si>
  <si>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</si>
  <si>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</si>
  <si>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</si>
  <si>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</si>
  <si>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</si>
  <si>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</si>
  <si>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</si>
  <si>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</si>
  <si>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</si>
  <si>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</si>
  <si>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</si>
  <si>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</si>
  <si>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</si>
  <si>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</si>
  <si>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</si>
  <si>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</si>
  <si>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</si>
  <si>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</si>
  <si>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</si>
  <si>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</si>
  <si>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</si>
  <si>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</si>
  <si>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</si>
  <si>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</si>
  <si>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</si>
  <si>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</si>
  <si>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</si>
  <si>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</si>
  <si>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</si>
  <si>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</si>
  <si>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</si>
  <si>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</si>
  <si>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</si>
  <si>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</si>
  <si>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</si>
  <si>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</si>
  <si>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</si>
  <si>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</si>
  <si>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</si>
  <si>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</si>
  <si>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</si>
  <si>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</si>
  <si>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</si>
  <si>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</si>
  <si>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</si>
  <si>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</si>
  <si>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</si>
  <si>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</si>
  <si>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</si>
  <si>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</si>
  <si>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</si>
  <si>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</si>
  <si>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</si>
  <si>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</si>
  <si>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</si>
  <si>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</si>
  <si>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</si>
  <si>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</si>
  <si>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</si>
  <si>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</si>
  <si>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</si>
  <si>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</si>
  <si>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</si>
  <si>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</si>
  <si>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</si>
  <si>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</si>
  <si>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</si>
  <si>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</si>
  <si>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</si>
  <si>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</si>
  <si>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</si>
  <si>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</si>
  <si>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</si>
  <si>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</si>
  <si>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</si>
  <si>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</si>
  <si>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</si>
  <si>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</si>
  <si>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</si>
  <si>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</si>
  <si>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</si>
  <si>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</si>
  <si>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</si>
  <si>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</si>
  <si>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</si>
  <si>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</si>
  <si>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</si>
  <si>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</si>
  <si>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</si>
  <si>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</si>
  <si>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</si>
  <si>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</si>
  <si>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</si>
  <si>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</si>
  <si>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</si>
  <si>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</si>
  <si>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</si>
  <si>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</si>
  <si>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</si>
  <si>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</si>
  <si>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</si>
  <si>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</si>
  <si>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</si>
  <si>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</si>
  <si>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</si>
  <si>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</si>
  <si>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</si>
  <si>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</si>
  <si>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</si>
  <si>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</si>
  <si>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</si>
  <si>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</si>
  <si>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</si>
  <si>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</si>
  <si>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</si>
  <si>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</si>
  <si>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</si>
  <si>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</si>
  <si>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</si>
  <si>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</si>
  <si>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</si>
  <si>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</si>
  <si>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</si>
  <si>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</si>
  <si>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</si>
  <si>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</si>
  <si>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</si>
  <si>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</si>
  <si>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</si>
  <si>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</si>
  <si>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</si>
  <si>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</si>
  <si>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</si>
  <si>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</si>
  <si>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</si>
  <si>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</si>
  <si>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</si>
  <si>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</si>
  <si>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</si>
  <si>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</si>
  <si>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</si>
  <si>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</si>
  <si>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</si>
  <si>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</si>
  <si>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</si>
  <si>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</si>
  <si>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</si>
  <si>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</si>
  <si>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</si>
  <si>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</si>
  <si>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</si>
  <si>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</si>
  <si>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</si>
  <si>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</si>
  <si>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</si>
  <si>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</si>
  <si>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</si>
  <si>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</si>
  <si>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</si>
  <si>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</si>
  <si>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</si>
  <si>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</si>
  <si>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</si>
  <si>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</si>
  <si>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</si>
  <si>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</si>
  <si>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</si>
  <si>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</si>
  <si>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</si>
  <si>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</si>
  <si>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</si>
  <si>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</si>
  <si>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</si>
  <si>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</si>
  <si>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</si>
  <si>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</si>
  <si>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</si>
  <si>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</si>
  <si>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</si>
  <si>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</si>
  <si>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</si>
  <si>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</si>
  <si>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</si>
  <si>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</si>
  <si>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</si>
  <si>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</si>
  <si>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</si>
  <si>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</si>
  <si>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</si>
  <si>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</si>
  <si>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</si>
  <si>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</si>
  <si>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</si>
  <si>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</si>
  <si>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</si>
  <si>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</si>
  <si>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</si>
  <si>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</si>
  <si>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</si>
  <si>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</si>
  <si>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</si>
  <si>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</si>
  <si>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</si>
  <si>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</si>
  <si>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</si>
  <si>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</si>
  <si>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</si>
  <si>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</si>
  <si>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</si>
  <si>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</si>
  <si>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</si>
  <si>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</si>
  <si>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</si>
  <si>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</si>
  <si>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</si>
  <si>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</si>
  <si>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</si>
  <si>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</si>
  <si>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</si>
  <si>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</si>
  <si>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</si>
  <si>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</si>
  <si>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</si>
  <si>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</si>
  <si>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</si>
  <si>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</si>
  <si>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</si>
  <si>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</si>
  <si>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</si>
  <si>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</si>
  <si>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</si>
  <si>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</si>
  <si>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</si>
  <si>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</si>
  <si>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</si>
  <si>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</si>
  <si>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</si>
  <si>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</si>
  <si>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</si>
  <si>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</si>
  <si>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</si>
  <si>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</si>
  <si>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</si>
  <si>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</si>
  <si>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</si>
  <si>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</si>
  <si>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</si>
  <si>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</si>
  <si>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</si>
  <si>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</si>
  <si>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</si>
  <si>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</si>
  <si>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</si>
  <si>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</si>
  <si>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</si>
  <si>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</si>
  <si>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</si>
  <si>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</si>
  <si>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</si>
  <si>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</si>
  <si>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</si>
  <si>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</si>
  <si>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</si>
  <si>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</si>
  <si>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</si>
  <si>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</si>
  <si>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</si>
  <si>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</si>
  <si>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</si>
  <si>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</si>
  <si>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</si>
  <si>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</si>
  <si>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</si>
  <si>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</si>
  <si>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</si>
  <si>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</si>
  <si>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</si>
  <si>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</si>
  <si>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</si>
  <si>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</si>
  <si>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</si>
  <si>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</si>
  <si>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</si>
  <si>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</si>
  <si>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</si>
  <si>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</si>
  <si>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</si>
  <si>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</si>
  <si>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</si>
  <si>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</si>
  <si>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</si>
  <si>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</si>
  <si>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</si>
  <si>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</si>
  <si>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</si>
  <si>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</si>
  <si>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</si>
  <si>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</si>
  <si>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</si>
  <si>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</si>
  <si>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</si>
  <si>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</si>
  <si>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</si>
  <si>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</si>
  <si>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</si>
  <si>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</si>
  <si>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</si>
  <si>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</si>
  <si>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</si>
  <si>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</si>
  <si>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</si>
  <si>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</si>
  <si>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</si>
  <si>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</si>
  <si>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</si>
  <si>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</si>
  <si>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</si>
  <si>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</si>
  <si>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</si>
  <si>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</si>
  <si>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</si>
  <si>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</si>
  <si>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</si>
  <si>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</si>
  <si>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</si>
  <si>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</si>
  <si>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</si>
  <si>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</si>
  <si>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</si>
  <si>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</si>
  <si>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</si>
  <si>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</si>
  <si>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</si>
  <si>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</si>
  <si>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</si>
  <si>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</si>
  <si>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</si>
  <si>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</si>
  <si>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</si>
  <si>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</si>
  <si>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</si>
  <si>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</si>
  <si>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</si>
  <si>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</si>
  <si>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</si>
  <si>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</si>
  <si>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</si>
  <si>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</si>
  <si>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</si>
  <si>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</si>
  <si>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</si>
  <si>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</si>
  <si>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</si>
  <si>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</si>
  <si>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</si>
  <si>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</si>
  <si>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</si>
  <si>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</si>
  <si>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</si>
  <si>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</si>
  <si>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</si>
  <si>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</si>
  <si>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</si>
  <si>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</si>
  <si>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</si>
  <si>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</si>
  <si>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</si>
  <si>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</si>
  <si>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</si>
  <si>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</si>
  <si>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</si>
  <si>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</si>
  <si>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</si>
  <si>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</si>
  <si>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</si>
  <si>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</si>
  <si>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</si>
  <si>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</si>
  <si>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</si>
  <si>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</si>
  <si>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</si>
  <si>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</si>
  <si>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</si>
  <si>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</si>
  <si>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</si>
  <si>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</si>
  <si>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</si>
  <si>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</si>
  <si>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</si>
  <si>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</si>
  <si>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</si>
  <si>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</si>
  <si>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</si>
  <si>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</si>
  <si>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</si>
  <si>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</si>
  <si>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</si>
  <si>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</si>
  <si>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</si>
  <si>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</si>
  <si>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</si>
  <si>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</si>
  <si>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</si>
  <si>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</si>
  <si>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</si>
  <si>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</si>
  <si>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</si>
  <si>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</si>
  <si>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</si>
  <si>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</si>
  <si>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</si>
  <si>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</si>
  <si>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</si>
  <si>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</si>
  <si>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</si>
  <si>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</si>
  <si>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</si>
  <si>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</si>
  <si>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</si>
  <si>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</si>
  <si>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</si>
  <si>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</si>
  <si>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</si>
  <si>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</si>
  <si>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</si>
  <si>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</si>
  <si>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</si>
  <si>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</si>
  <si>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</si>
  <si>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</si>
  <si>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</si>
  <si>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</si>
  <si>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</si>
  <si>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</si>
  <si>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</si>
  <si>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</si>
  <si>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</si>
  <si>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</si>
  <si>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</si>
  <si>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</si>
  <si>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</si>
  <si>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</si>
  <si>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</si>
  <si>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</si>
  <si>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</si>
  <si>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</si>
  <si>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</si>
  <si>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</si>
  <si>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</si>
  <si>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</si>
  <si>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</si>
  <si>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</si>
  <si>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</si>
  <si>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</si>
  <si>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</si>
  <si>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</si>
  <si>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</si>
  <si>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</si>
  <si>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</si>
  <si>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</si>
  <si>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</si>
  <si>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</si>
  <si>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</si>
  <si>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</si>
  <si>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</si>
  <si>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</si>
  <si>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</si>
  <si>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</si>
  <si>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</si>
  <si>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</si>
  <si>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</si>
  <si>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</si>
  <si>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</si>
  <si>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</si>
  <si>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</si>
  <si>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</si>
  <si>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</si>
  <si>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</si>
  <si>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</si>
  <si>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</si>
  <si>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</si>
  <si>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</si>
  <si>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</si>
  <si>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</si>
  <si>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</si>
  <si>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</si>
  <si>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</si>
  <si>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</si>
  <si>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</si>
  <si>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</si>
  <si>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</si>
  <si>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</si>
  <si>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</si>
  <si>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</si>
  <si>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</si>
  <si>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</si>
  <si>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</si>
  <si>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</si>
  <si>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</si>
  <si>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</si>
  <si>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</si>
  <si>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</si>
  <si>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</si>
  <si>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</si>
  <si>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</si>
  <si>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</si>
  <si>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</si>
  <si>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</si>
  <si>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</si>
  <si>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</si>
  <si>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</si>
  <si>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</si>
  <si>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</si>
  <si>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</si>
  <si>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</si>
  <si>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</si>
  <si>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</si>
  <si>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</si>
  <si>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</si>
  <si>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</si>
  <si>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</si>
  <si>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</si>
  <si>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</si>
  <si>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</si>
  <si>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</si>
  <si>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</si>
  <si>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</si>
  <si>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</si>
  <si>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</si>
  <si>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</si>
  <si>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</si>
  <si>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</si>
  <si>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</si>
  <si>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</si>
  <si>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</si>
  <si>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</si>
  <si>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</si>
  <si>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</si>
  <si>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</si>
  <si>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</si>
  <si>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</si>
  <si>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</si>
  <si>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</si>
  <si>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</si>
  <si>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</si>
  <si>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</si>
  <si>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</si>
  <si>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</si>
  <si>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</si>
  <si>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</si>
  <si>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</si>
  <si>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</si>
  <si>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</si>
  <si>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</si>
  <si>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</si>
  <si>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</si>
  <si>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</si>
  <si>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</si>
  <si>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</si>
  <si>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</si>
  <si>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</si>
  <si>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</si>
  <si>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</si>
  <si>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</si>
  <si>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</si>
  <si>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</si>
  <si>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</si>
  <si>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</si>
  <si>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</si>
  <si>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</si>
  <si>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</si>
  <si>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</si>
  <si>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</si>
  <si>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</si>
  <si>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</si>
  <si>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</si>
  <si>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</si>
  <si>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</si>
  <si>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</si>
  <si>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</si>
  <si>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</si>
  <si>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</si>
  <si>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</si>
  <si>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</si>
  <si>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</si>
  <si>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</si>
  <si>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</si>
  <si>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</si>
  <si>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</si>
  <si>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</si>
  <si>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</si>
  <si>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</si>
  <si>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</si>
  <si>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</si>
  <si>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</si>
  <si>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</si>
  <si>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</si>
  <si>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</si>
  <si>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</si>
  <si>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</si>
  <si>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</si>
  <si>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</si>
  <si>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</si>
  <si>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</si>
  <si>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</si>
  <si>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</si>
  <si>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</si>
  <si>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</si>
  <si>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</si>
  <si>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</si>
  <si>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</si>
  <si>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</si>
  <si>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</si>
  <si>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</si>
  <si>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</si>
  <si>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</si>
  <si>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</si>
  <si>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</si>
  <si>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</si>
  <si>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</si>
  <si>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</si>
  <si>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</si>
  <si>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</si>
  <si>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</si>
  <si>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</si>
  <si>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</si>
  <si>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</si>
  <si>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</si>
  <si>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</si>
  <si>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</si>
  <si>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</si>
  <si>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</si>
  <si>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</si>
  <si>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</si>
  <si>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</si>
  <si>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</si>
  <si>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</si>
  <si>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</si>
  <si>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</si>
  <si>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</si>
  <si>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</si>
  <si>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</si>
  <si>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</si>
  <si>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</si>
  <si>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</si>
  <si>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</si>
  <si>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</si>
  <si>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</si>
  <si>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</si>
  <si>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</si>
  <si>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</si>
  <si>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</si>
  <si>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</si>
  <si>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</si>
  <si>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</si>
  <si>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</si>
  <si>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</si>
  <si>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</si>
  <si>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</si>
  <si>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</si>
  <si>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</si>
  <si>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</si>
  <si>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</si>
  <si>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</si>
  <si>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</si>
  <si>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</si>
  <si>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</si>
  <si>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</si>
  <si>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</si>
  <si>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</si>
  <si>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</si>
  <si>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</si>
  <si>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</si>
  <si>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</si>
  <si>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</si>
  <si>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</si>
  <si>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</si>
  <si>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</si>
  <si>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</si>
  <si>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</si>
  <si>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</si>
  <si>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</si>
  <si>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</si>
  <si>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</si>
  <si>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</si>
  <si>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</si>
  <si>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</si>
  <si>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</si>
  <si>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</si>
  <si>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</si>
  <si>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</si>
  <si>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</si>
  <si>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</si>
  <si>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</si>
  <si>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</si>
  <si>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</si>
  <si>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</si>
  <si>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</si>
  <si>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</si>
  <si>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</si>
  <si>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</si>
  <si>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</si>
  <si>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</si>
  <si>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</si>
  <si>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</si>
  <si>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</si>
  <si>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</si>
  <si>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</si>
  <si>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</si>
  <si>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</si>
  <si>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</si>
  <si>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</si>
  <si>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</si>
  <si>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</si>
  <si>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</si>
  <si>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</si>
  <si>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</si>
  <si>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</si>
  <si>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</si>
  <si>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</si>
  <si>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</si>
  <si>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</si>
  <si>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</si>
  <si>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</si>
  <si>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</si>
  <si>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</si>
  <si>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</si>
  <si>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</si>
  <si>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</si>
  <si>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</si>
  <si>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</si>
  <si>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</si>
  <si>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</si>
  <si>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</si>
  <si>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</si>
  <si>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</si>
  <si>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</si>
  <si>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</si>
  <si>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</si>
  <si>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</si>
  <si>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</si>
  <si>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</si>
  <si>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</si>
  <si>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</si>
  <si>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</si>
  <si>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</si>
  <si>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</si>
  <si>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</si>
  <si>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</si>
  <si>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</si>
  <si>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</si>
  <si>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</si>
  <si>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</si>
  <si>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</si>
  <si>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</si>
  <si>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</si>
  <si>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</si>
  <si>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</si>
  <si>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</si>
  <si>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</si>
  <si>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</si>
  <si>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</si>
  <si>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</si>
  <si>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</si>
  <si>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</si>
  <si>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</si>
  <si>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</si>
  <si>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</si>
  <si>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</si>
  <si>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</si>
  <si>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</si>
  <si>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</si>
  <si>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</si>
  <si>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</si>
  <si>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</si>
  <si>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</si>
  <si>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</si>
  <si>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</si>
  <si>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</si>
  <si>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</si>
  <si>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</si>
  <si>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</si>
  <si>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</si>
  <si>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</si>
  <si>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</si>
  <si>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</si>
  <si>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</si>
  <si>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</si>
  <si>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</si>
  <si>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</si>
  <si>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</si>
  <si>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</si>
  <si>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</si>
  <si>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</si>
  <si>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</si>
  <si>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</si>
  <si>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</si>
  <si>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</si>
  <si>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</si>
  <si>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</si>
  <si>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</si>
  <si>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</si>
  <si>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</si>
  <si>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</si>
  <si>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</si>
  <si>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</si>
  <si>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</si>
  <si>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</si>
  <si>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</si>
  <si>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</si>
  <si>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</si>
  <si>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</si>
  <si>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</si>
  <si>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</si>
  <si>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</si>
  <si>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</si>
  <si>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</si>
  <si>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</si>
  <si>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</si>
  <si>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</si>
  <si>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</si>
  <si>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</si>
  <si>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</si>
  <si>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</si>
  <si>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</si>
  <si>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</si>
  <si>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</si>
  <si>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</si>
  <si>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</si>
  <si>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</si>
  <si>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</si>
  <si>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</si>
  <si>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</si>
  <si>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</si>
  <si>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</si>
  <si>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</si>
  <si>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</si>
  <si>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</si>
  <si>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</si>
  <si>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</si>
  <si>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</si>
  <si>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</si>
  <si>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</si>
  <si>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</si>
  <si>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</si>
  <si>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</si>
  <si>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</si>
  <si>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</si>
  <si>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</si>
  <si>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</si>
  <si>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</si>
  <si>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</si>
  <si>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</si>
  <si>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</si>
  <si>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</si>
  <si>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</si>
  <si>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</si>
  <si>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</si>
  <si>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</si>
  <si>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</si>
  <si>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</si>
  <si>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</si>
  <si>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</si>
  <si>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</si>
  <si>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</si>
  <si>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</si>
  <si>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</si>
  <si>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</si>
  <si>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</si>
  <si>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</si>
  <si>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</si>
  <si>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</si>
  <si>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</si>
  <si>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</si>
  <si>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</si>
  <si>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</si>
  <si>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</si>
  <si>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</si>
  <si>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</si>
  <si>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</si>
  <si>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</si>
  <si>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</si>
  <si>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</si>
  <si>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</si>
  <si>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</si>
  <si>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</si>
  <si>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</si>
  <si>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</si>
  <si>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</si>
  <si>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</si>
  <si>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</si>
  <si>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</si>
  <si>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</si>
  <si>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</si>
  <si>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</si>
  <si>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</si>
  <si>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</si>
  <si>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</si>
  <si>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</si>
  <si>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</si>
  <si>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</si>
  <si>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</si>
  <si>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</si>
  <si>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</si>
  <si>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</si>
  <si>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</si>
  <si>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</si>
  <si>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</si>
  <si>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</si>
  <si>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</si>
  <si>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</si>
  <si>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</si>
  <si>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</si>
  <si>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</si>
  <si>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</si>
  <si>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</si>
  <si>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</si>
  <si>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</si>
  <si>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</si>
  <si>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</si>
  <si>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</si>
  <si>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</si>
  <si>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</si>
  <si>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</si>
  <si>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</si>
  <si>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</si>
  <si>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</si>
  <si>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</si>
  <si>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</si>
  <si>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</si>
  <si>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</si>
  <si>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</si>
  <si>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</si>
  <si>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</si>
  <si>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</si>
  <si>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</si>
  <si>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</si>
  <si>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</si>
  <si>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</si>
  <si>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</si>
  <si>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</si>
  <si>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</si>
  <si>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</si>
  <si>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</si>
  <si>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</si>
  <si>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</si>
  <si>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</si>
  <si>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</si>
  <si>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</si>
  <si>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</si>
  <si>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</si>
  <si>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</si>
  <si>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</si>
  <si>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</si>
  <si>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</si>
  <si>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</si>
  <si>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</si>
  <si>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</si>
  <si>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</si>
  <si>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</si>
  <si>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</si>
  <si>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</si>
  <si>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</si>
  <si>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</si>
  <si>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</si>
  <si>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</si>
  <si>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</si>
  <si>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</si>
  <si>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</si>
  <si>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</si>
  <si>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</si>
  <si>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</si>
  <si>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</si>
  <si>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</si>
  <si>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</si>
  <si>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</si>
  <si>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</si>
  <si>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</si>
  <si>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</si>
  <si>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</si>
  <si>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</si>
  <si>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</si>
  <si>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</si>
  <si>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</si>
  <si>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</si>
  <si>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</si>
  <si>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</si>
  <si>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</si>
  <si>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</si>
  <si>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</si>
  <si>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</si>
  <si>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</si>
  <si>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</si>
  <si>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</si>
  <si>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</si>
  <si>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</si>
  <si>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</si>
  <si>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</si>
  <si>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</si>
  <si>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</si>
  <si>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</si>
  <si>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</si>
  <si>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</si>
  <si>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</si>
  <si>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</si>
  <si>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</si>
  <si>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</si>
  <si>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</si>
  <si>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</si>
  <si>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</si>
  <si>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</si>
  <si>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</si>
  <si>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</si>
  <si>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</si>
  <si>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</si>
  <si>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</si>
  <si>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</si>
  <si>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</si>
  <si>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</si>
  <si>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</si>
  <si>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</si>
  <si>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</si>
  <si>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</si>
  <si>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</si>
  <si>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</si>
  <si>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</si>
  <si>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</si>
  <si>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</si>
  <si>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</si>
  <si>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</si>
  <si>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</si>
  <si>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</si>
  <si>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</si>
  <si>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</si>
  <si>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</si>
  <si>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</si>
  <si>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</si>
  <si>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</si>
  <si>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</si>
  <si>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</si>
  <si>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</si>
  <si>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</si>
  <si>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</si>
  <si>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</si>
  <si>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</si>
  <si>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</si>
  <si>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</si>
  <si>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</si>
  <si>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</si>
  <si>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</si>
  <si>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</si>
  <si>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</si>
  <si>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</si>
  <si>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</si>
  <si>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</si>
  <si>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</si>
  <si>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</si>
  <si>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</si>
  <si>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</si>
  <si>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</si>
  <si>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</si>
  <si>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</si>
  <si>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</si>
  <si>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</si>
  <si>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</si>
  <si>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</si>
  <si>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</si>
  <si>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</si>
  <si>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</si>
  <si>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</si>
  <si>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</si>
  <si>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</si>
  <si>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</si>
  <si>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</si>
  <si>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</si>
  <si>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</si>
  <si>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</si>
  <si>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</si>
  <si>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</si>
  <si>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</si>
  <si>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</si>
  <si>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</si>
  <si>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</si>
  <si>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</si>
  <si>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</si>
  <si>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</si>
  <si>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</si>
  <si>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</si>
  <si>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</si>
  <si>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</si>
  <si>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</si>
  <si>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</si>
  <si>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</si>
  <si>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</si>
  <si>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</si>
  <si>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</si>
  <si>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</si>
  <si>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</si>
  <si>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</si>
  <si>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</si>
  <si>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</si>
  <si>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</si>
  <si>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</si>
  <si>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</si>
  <si>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</si>
  <si>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</si>
  <si>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</si>
  <si>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</si>
  <si>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</si>
  <si>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</si>
  <si>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</si>
  <si>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</si>
  <si>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</si>
  <si>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</si>
  <si>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</si>
  <si>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</si>
  <si>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</si>
  <si>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</si>
  <si>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</si>
  <si>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</si>
  <si>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</si>
  <si>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</si>
  <si>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</si>
  <si>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</si>
  <si>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</si>
  <si>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</si>
  <si>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</si>
  <si>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</si>
  <si>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</si>
  <si>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</si>
  <si>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</si>
  <si>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</si>
  <si>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</si>
  <si>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</si>
  <si>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</si>
  <si>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</si>
  <si>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</si>
  <si>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</si>
  <si>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</si>
  <si>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</si>
  <si>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</si>
  <si>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</si>
  <si>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</si>
  <si>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</si>
  <si>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</si>
  <si>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</si>
  <si>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</si>
  <si>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</si>
  <si>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</si>
  <si>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</si>
  <si>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</si>
  <si>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</si>
  <si>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</si>
  <si>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</si>
  <si>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</si>
  <si>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</si>
  <si>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</si>
  <si>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</si>
  <si>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</si>
  <si>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</si>
  <si>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</si>
  <si>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</si>
  <si>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</si>
  <si>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</si>
  <si>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</si>
  <si>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</si>
  <si>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</si>
  <si>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</si>
  <si>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</si>
  <si>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</si>
  <si>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</si>
  <si>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</si>
  <si>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</si>
  <si>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</si>
  <si>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</si>
  <si>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</si>
  <si>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</si>
  <si>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</si>
  <si>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</si>
  <si>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</si>
  <si>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</si>
  <si>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</si>
  <si>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</si>
  <si>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</si>
  <si>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</si>
  <si>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</si>
  <si>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</si>
  <si>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</si>
  <si>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</si>
  <si>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</si>
  <si>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</si>
  <si>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</si>
  <si>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</si>
  <si>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</si>
  <si>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</si>
  <si>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</si>
  <si>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</si>
  <si>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</si>
  <si>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</si>
  <si>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</si>
  <si>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</si>
  <si>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</si>
  <si>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</si>
  <si>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</si>
  <si>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</si>
  <si>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</si>
  <si>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</si>
  <si>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</si>
  <si>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</si>
  <si>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</si>
  <si>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</si>
  <si>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</si>
  <si>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</si>
  <si>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</si>
  <si>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</si>
  <si>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</si>
  <si>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</si>
  <si>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</si>
  <si>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</si>
  <si>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</si>
  <si>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</si>
  <si>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</si>
  <si>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</si>
  <si>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</si>
  <si>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</si>
  <si>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</si>
  <si>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</si>
  <si>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</si>
  <si>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</si>
  <si>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</si>
  <si>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</si>
  <si>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</si>
  <si>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</si>
  <si>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</si>
  <si>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</si>
  <si>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</si>
  <si>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</si>
  <si>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</si>
  <si>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</si>
  <si>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</si>
  <si>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</si>
  <si>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</si>
  <si>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</si>
  <si>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</si>
  <si>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</si>
  <si>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</si>
  <si>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</si>
  <si>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</si>
  <si>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</si>
  <si>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</si>
  <si>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</si>
  <si>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</si>
  <si>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</si>
  <si>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</si>
  <si>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</si>
  <si>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</si>
  <si>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</si>
  <si>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</si>
  <si>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</si>
  <si>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</si>
  <si>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</si>
  <si>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</si>
  <si>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</si>
  <si>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</si>
  <si>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</si>
  <si>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</si>
  <si>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</si>
  <si>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</si>
  <si>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</si>
  <si>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</si>
  <si>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</si>
  <si>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</si>
  <si>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</si>
  <si>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</si>
  <si>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</si>
  <si>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</si>
  <si>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</si>
  <si>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</si>
  <si>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</si>
  <si>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</si>
  <si>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</si>
  <si>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</si>
  <si>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</si>
  <si>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</si>
  <si>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</si>
  <si>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</si>
  <si>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</si>
  <si>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</si>
  <si>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</si>
  <si>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</si>
  <si>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</si>
  <si>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</si>
  <si>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</si>
  <si>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</si>
  <si>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</si>
  <si>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</si>
  <si>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</si>
  <si>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</si>
  <si>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</si>
  <si>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</si>
  <si>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</si>
  <si>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</si>
  <si>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</si>
  <si>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</si>
  <si>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</si>
  <si>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</si>
  <si>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</si>
  <si>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</si>
  <si>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</si>
  <si>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</si>
  <si>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</si>
  <si>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</si>
  <si>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</si>
  <si>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</si>
  <si>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</si>
  <si>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</si>
  <si>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</si>
  <si>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</si>
  <si>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</si>
  <si>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</si>
  <si>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</si>
  <si>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</si>
  <si>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</si>
  <si>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</si>
  <si>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</si>
  <si>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</si>
  <si>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</si>
  <si>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</si>
  <si>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</si>
  <si>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</si>
  <si>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</si>
  <si>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</si>
  <si>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</si>
  <si>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</si>
  <si>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</si>
  <si>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</si>
  <si>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</si>
  <si>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</si>
  <si>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</si>
  <si>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</si>
  <si>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</si>
  <si>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</si>
  <si>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</si>
  <si>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</si>
  <si>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</si>
  <si>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</si>
  <si>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</si>
  <si>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</si>
  <si>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</si>
  <si>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</si>
  <si>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</si>
  <si>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</si>
  <si>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</si>
  <si>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</si>
  <si>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</si>
  <si>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</si>
  <si>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</si>
  <si>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</si>
  <si>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</si>
  <si>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</si>
  <si>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</si>
  <si>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</si>
  <si>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</si>
  <si>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</si>
  <si>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</si>
  <si>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</si>
  <si>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</si>
  <si>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</si>
  <si>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</si>
  <si>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</si>
  <si>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</si>
  <si>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</si>
  <si>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</si>
  <si>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</si>
  <si>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</si>
  <si>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</si>
  <si>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</si>
  <si>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</si>
  <si>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</si>
  <si>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</si>
  <si>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</si>
  <si>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</si>
  <si>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</si>
  <si>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</si>
  <si>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</si>
  <si>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</si>
  <si>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</si>
  <si>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</si>
  <si>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</si>
  <si>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</si>
  <si>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</si>
  <si>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</si>
  <si>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</si>
  <si>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</si>
  <si>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</si>
  <si>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</si>
  <si>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</si>
  <si>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</si>
  <si>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</si>
  <si>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</si>
  <si>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</si>
  <si>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</si>
  <si>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</si>
  <si>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</si>
  <si>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</si>
  <si>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</si>
  <si>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</si>
  <si>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</si>
  <si>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</si>
  <si>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</si>
  <si>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</si>
  <si>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</si>
  <si>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</si>
  <si>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</si>
  <si>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</si>
  <si>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</si>
  <si>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</si>
  <si>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</si>
  <si>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</si>
  <si>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</si>
  <si>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</si>
  <si>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</si>
  <si>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</si>
  <si>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</si>
  <si>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</si>
  <si>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</si>
  <si>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</si>
  <si>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</si>
  <si>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</si>
  <si>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</si>
  <si>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</si>
  <si>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</si>
  <si>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</si>
  <si>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</si>
  <si>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</si>
  <si>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</si>
  <si>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</si>
  <si>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</si>
  <si>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</si>
  <si>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</si>
  <si>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</si>
  <si>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</si>
  <si>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</si>
  <si>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</si>
  <si>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</si>
  <si>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</si>
  <si>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</si>
  <si>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</si>
  <si>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</si>
  <si>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</si>
  <si>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</si>
  <si>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</si>
  <si>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</si>
  <si>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</si>
  <si>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</si>
  <si>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</si>
  <si>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</si>
  <si>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</si>
  <si>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</si>
  <si>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</si>
  <si>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</si>
  <si>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</si>
  <si>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</si>
  <si>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</si>
  <si>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</si>
  <si>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</si>
  <si>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</si>
  <si>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</si>
  <si>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</si>
  <si>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</si>
  <si>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</si>
  <si>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</si>
  <si>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</si>
  <si>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</si>
  <si>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</si>
  <si>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</si>
  <si>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</si>
  <si>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</si>
  <si>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</si>
  <si>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</si>
  <si>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</si>
  <si>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</si>
  <si>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</si>
  <si>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</si>
  <si>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</si>
  <si>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</si>
  <si>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</si>
  <si>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</si>
  <si>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</si>
  <si>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</si>
  <si>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</si>
  <si>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</si>
  <si>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</si>
  <si>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</si>
  <si>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</si>
  <si>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</si>
  <si>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</si>
  <si>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</si>
  <si>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</si>
  <si>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</si>
  <si>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</si>
  <si>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</si>
  <si>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</si>
  <si>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</si>
  <si>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</si>
  <si>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</si>
  <si>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</si>
  <si>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</si>
  <si>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</si>
  <si>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</si>
  <si>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</si>
  <si>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</si>
  <si>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</si>
  <si>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</si>
  <si>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</si>
  <si>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</si>
  <si>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</si>
  <si>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</si>
  <si>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</si>
  <si>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</si>
  <si>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</si>
  <si>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</si>
  <si>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</si>
  <si>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</si>
  <si>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</si>
  <si>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</si>
  <si>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</si>
  <si>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</si>
  <si>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</si>
  <si>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</si>
  <si>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</si>
  <si>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</si>
  <si>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</si>
  <si>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</si>
  <si>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</si>
  <si>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</si>
  <si>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</si>
  <si>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</si>
  <si>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</si>
  <si>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</si>
  <si>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</si>
  <si>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</si>
  <si>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</si>
  <si>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</si>
  <si>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</si>
  <si>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</si>
  <si>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</si>
  <si>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</si>
  <si>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</si>
  <si>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</si>
  <si>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</si>
  <si>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</si>
  <si>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</si>
  <si>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</si>
  <si>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</si>
  <si>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</si>
  <si>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</si>
  <si>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</si>
  <si>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</si>
  <si>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</si>
  <si>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</si>
  <si>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</si>
  <si>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</si>
  <si>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</si>
  <si>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</si>
  <si>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</si>
  <si>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</si>
  <si>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</si>
  <si>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</si>
  <si>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</si>
  <si>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</si>
  <si>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</si>
  <si>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</si>
  <si>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</si>
  <si>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</si>
  <si>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</si>
  <si>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</si>
  <si>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</si>
  <si>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</si>
  <si>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</si>
  <si>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</si>
  <si>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</si>
  <si>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</si>
  <si>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</si>
  <si>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</si>
  <si>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</si>
  <si>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</si>
  <si>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</si>
  <si>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</si>
  <si>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</si>
  <si>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</si>
  <si>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</si>
  <si>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</si>
  <si>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</si>
  <si>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</si>
  <si>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</si>
  <si>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</si>
  <si>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</si>
  <si>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</si>
  <si>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</si>
  <si>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</si>
  <si>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</si>
  <si>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</si>
  <si>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</si>
  <si>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</si>
  <si>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</si>
  <si>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</si>
  <si>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</si>
  <si>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</si>
  <si>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</si>
  <si>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</si>
  <si>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</si>
  <si>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</si>
  <si>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</si>
  <si>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</si>
  <si>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</si>
  <si>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</si>
  <si>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</si>
  <si>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</si>
  <si>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</si>
  <si>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</si>
  <si>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</si>
  <si>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</si>
  <si>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</si>
  <si>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</si>
  <si>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</si>
  <si>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</si>
  <si>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</si>
  <si>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</si>
  <si>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</si>
  <si>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</si>
  <si>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</si>
  <si>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</si>
  <si>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</si>
  <si>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</si>
  <si>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</si>
  <si>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</si>
  <si>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</si>
  <si>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</si>
  <si>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</si>
  <si>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</si>
  <si>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</si>
  <si>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</si>
  <si>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</si>
  <si>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</si>
  <si>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</si>
  <si>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</si>
  <si>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</si>
  <si>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</si>
  <si>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</si>
  <si>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</si>
  <si>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</si>
  <si>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</si>
  <si>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</si>
  <si>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</si>
  <si>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</si>
  <si>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</si>
  <si>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</si>
  <si>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</si>
  <si>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</si>
  <si>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</si>
  <si>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</si>
  <si>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</si>
  <si>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</si>
  <si>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</si>
  <si>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</si>
  <si>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</si>
  <si>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</si>
  <si>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</si>
  <si>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</si>
  <si>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</si>
  <si>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</si>
  <si>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</si>
  <si>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</si>
  <si>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</si>
  <si>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</si>
  <si>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</si>
  <si>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</si>
  <si>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</si>
  <si>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</si>
  <si>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</si>
  <si>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</si>
  <si>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</si>
  <si>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</si>
  <si>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</si>
  <si>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</si>
  <si>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</si>
  <si>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</si>
  <si>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</si>
  <si>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</si>
  <si>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</si>
  <si>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</si>
  <si>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</si>
  <si>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</si>
  <si>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</si>
  <si>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</si>
  <si>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</si>
  <si>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</si>
  <si>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</si>
  <si>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</si>
  <si>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</si>
  <si>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</si>
  <si>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</si>
  <si>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</si>
  <si>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</si>
  <si>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</si>
  <si>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</si>
  <si>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</si>
  <si>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</si>
  <si>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</si>
  <si>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</si>
  <si>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</si>
  <si>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</si>
  <si>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</si>
  <si>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</si>
  <si>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</si>
  <si>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</si>
  <si>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</si>
  <si>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</si>
  <si>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</si>
  <si>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</si>
  <si>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</si>
  <si>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</si>
  <si>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</si>
  <si>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</si>
  <si>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</si>
  <si>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</si>
  <si>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</si>
  <si>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</si>
  <si>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</si>
  <si>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</si>
  <si>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</si>
  <si>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</si>
  <si>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</si>
  <si>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</si>
  <si>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</si>
  <si>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</si>
  <si>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</si>
  <si>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</si>
  <si>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</si>
  <si>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</si>
  <si>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</si>
  <si>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</si>
  <si>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</si>
  <si>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</si>
  <si>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</si>
  <si>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</si>
  <si>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</si>
  <si>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</si>
  <si>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</si>
  <si>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</si>
  <si>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</si>
  <si>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</si>
  <si>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</si>
  <si>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</si>
  <si>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</si>
  <si>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</si>
  <si>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</si>
  <si>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</si>
  <si>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</si>
  <si>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</si>
  <si>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</si>
  <si>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</si>
  <si>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</si>
  <si>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</si>
  <si>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</si>
  <si>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</si>
  <si>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</si>
  <si>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</si>
  <si>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</si>
  <si>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</si>
  <si>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</si>
  <si>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</si>
  <si>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</si>
  <si>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</si>
  <si>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</si>
  <si>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</si>
  <si>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</si>
  <si>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</si>
  <si>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</si>
  <si>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</si>
  <si>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</si>
  <si>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</si>
  <si>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</si>
  <si>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</si>
  <si>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</si>
  <si>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</si>
  <si>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</si>
  <si>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</si>
  <si>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</si>
  <si>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</si>
  <si>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</si>
  <si>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</si>
  <si>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</si>
  <si>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</si>
  <si>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</si>
  <si>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</si>
  <si>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</si>
  <si>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</si>
  <si>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</si>
  <si>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</si>
  <si>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</si>
  <si>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</si>
  <si>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</si>
  <si>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</si>
  <si>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</si>
  <si>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</si>
  <si>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</si>
  <si>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</si>
  <si>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</si>
  <si>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</si>
  <si>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</si>
  <si>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</si>
  <si>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</si>
  <si>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</si>
  <si>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</si>
  <si>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</si>
  <si>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</si>
  <si>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</si>
  <si>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</si>
  <si>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</si>
  <si>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</si>
  <si>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</si>
  <si>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</si>
  <si>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</si>
  <si>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</si>
  <si>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</si>
  <si>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</si>
  <si>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</si>
  <si>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</si>
  <si>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</si>
  <si>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</si>
  <si>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</si>
  <si>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</si>
  <si>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</si>
  <si>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</si>
  <si>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</si>
  <si>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</si>
  <si>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</si>
  <si>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</si>
  <si>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</si>
  <si>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</si>
  <si>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</si>
  <si>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</si>
  <si>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</si>
  <si>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</si>
  <si>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</si>
  <si>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</si>
  <si>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</si>
  <si>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</si>
  <si>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</si>
  <si>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</si>
  <si>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</si>
  <si>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</si>
  <si>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</si>
  <si>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</si>
  <si>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</si>
  <si>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</si>
  <si>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</si>
  <si>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</si>
  <si>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</si>
  <si>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</si>
  <si>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</si>
  <si>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</si>
  <si>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</si>
  <si>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</si>
  <si>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</si>
  <si>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</si>
  <si>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</si>
  <si>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</si>
  <si>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</si>
  <si>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</si>
  <si>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</si>
  <si>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</si>
  <si>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</si>
  <si>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</si>
  <si>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</si>
  <si>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</si>
  <si>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</si>
  <si>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</si>
  <si>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</si>
  <si>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</si>
  <si>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</si>
  <si>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</si>
  <si>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</si>
  <si>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</si>
  <si>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</si>
  <si>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</si>
  <si>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</si>
  <si>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</si>
  <si>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</si>
  <si>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</si>
  <si>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</si>
  <si>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</si>
  <si>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</si>
  <si>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</si>
  <si>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</si>
  <si>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</si>
  <si>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</si>
  <si>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</si>
  <si>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</si>
  <si>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</si>
  <si>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</si>
  <si>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</si>
  <si>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</si>
  <si>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</si>
  <si>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</si>
  <si>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</si>
  <si>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</si>
  <si>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</si>
  <si>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</si>
  <si>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</si>
  <si>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</si>
  <si>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</si>
  <si>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</si>
  <si>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</si>
  <si>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</si>
  <si>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</si>
  <si>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</si>
  <si>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</si>
  <si>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</si>
  <si>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</si>
  <si>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</si>
  <si>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</si>
  <si>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</si>
  <si>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</si>
  <si>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</si>
  <si>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</si>
  <si>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</si>
  <si>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</si>
  <si>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</si>
  <si>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</si>
  <si>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</si>
  <si>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</si>
  <si>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</si>
  <si>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</si>
  <si>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</si>
  <si>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</si>
  <si>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</si>
  <si>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</si>
  <si>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</si>
  <si>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</si>
  <si>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</si>
  <si>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</si>
  <si>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</si>
  <si>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</si>
  <si>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</si>
  <si>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</si>
  <si>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</si>
  <si>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</si>
  <si>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</si>
  <si>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</si>
  <si>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</si>
  <si>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</si>
  <si>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</si>
  <si>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</si>
  <si>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</si>
  <si>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</si>
  <si>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</si>
  <si>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</si>
  <si>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</si>
  <si>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</si>
  <si>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</si>
  <si>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</si>
  <si>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</si>
  <si>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</si>
  <si>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</si>
  <si>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</si>
  <si>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</si>
  <si>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</si>
  <si>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</si>
  <si>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</si>
  <si>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</si>
  <si>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</si>
  <si>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</si>
  <si>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</si>
  <si>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</si>
  <si>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</si>
  <si>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</si>
  <si>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</si>
  <si>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</si>
  <si>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</si>
  <si>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</si>
  <si>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</si>
  <si>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</si>
  <si>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</si>
  <si>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</si>
  <si>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</si>
  <si>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</si>
  <si>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</si>
  <si>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</si>
  <si>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</si>
  <si>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</si>
  <si>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</si>
  <si>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</si>
  <si>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</si>
  <si>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</si>
  <si>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</si>
  <si>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</si>
  <si>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</si>
  <si>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</si>
  <si>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</si>
  <si>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</si>
  <si>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</si>
  <si>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</si>
  <si>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</si>
  <si>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</si>
  <si>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</si>
  <si>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</si>
  <si>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</si>
  <si>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</si>
  <si>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</si>
  <si>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</si>
  <si>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</si>
  <si>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</si>
  <si>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</si>
  <si>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</si>
  <si>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</si>
  <si>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</si>
  <si>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</si>
  <si>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</si>
  <si>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</si>
  <si>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</si>
  <si>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</si>
  <si>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</si>
  <si>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</si>
  <si>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</si>
  <si>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</si>
  <si>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</si>
  <si>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</si>
  <si>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</si>
  <si>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</si>
  <si>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</si>
  <si>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</si>
  <si>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</si>
  <si>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</si>
  <si>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</si>
  <si>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</si>
  <si>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</si>
  <si>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</si>
  <si>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</si>
  <si>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</si>
  <si>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</si>
  <si>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</si>
  <si>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</si>
  <si>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</si>
  <si>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</si>
  <si>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</si>
  <si>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</si>
  <si>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</si>
  <si>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</si>
  <si>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</si>
  <si>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</si>
  <si>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</si>
  <si>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</si>
  <si>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</si>
  <si>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</si>
  <si>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</si>
  <si>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</si>
  <si>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</si>
  <si>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</si>
  <si>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</si>
  <si>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</si>
  <si>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</si>
  <si>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</si>
  <si>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</si>
  <si>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</si>
  <si>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</si>
  <si>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</si>
  <si>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</si>
  <si>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</si>
  <si>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</si>
  <si>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</si>
  <si>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</si>
  <si>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</si>
  <si>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</si>
  <si>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</si>
  <si>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</si>
  <si>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</si>
  <si>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</si>
  <si>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</si>
  <si>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</si>
  <si>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</si>
  <si>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</si>
  <si>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</si>
  <si>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</si>
  <si>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</si>
  <si>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</si>
  <si>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</si>
  <si>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</si>
  <si>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</si>
  <si>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</si>
  <si>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</si>
  <si>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</si>
  <si>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</si>
  <si>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</si>
  <si>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</si>
  <si>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</si>
  <si>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</si>
  <si>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</si>
  <si>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</si>
  <si>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</si>
  <si>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</si>
  <si>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</si>
  <si>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</si>
  <si>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</si>
  <si>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</si>
  <si>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</si>
  <si>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</si>
  <si>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</si>
  <si>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</si>
  <si>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</si>
  <si>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</si>
  <si>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</si>
  <si>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</si>
  <si>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</si>
  <si>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</si>
  <si>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</si>
  <si>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</si>
  <si>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</si>
  <si>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</si>
  <si>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</si>
  <si>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</si>
  <si>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</si>
  <si>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</si>
  <si>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</si>
  <si>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</si>
  <si>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</si>
  <si>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</si>
  <si>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</si>
  <si>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</si>
  <si>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</si>
  <si>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</si>
  <si>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</si>
  <si>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</si>
  <si>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</si>
  <si>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</si>
  <si>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</si>
  <si>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</si>
  <si>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</si>
  <si>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</si>
  <si>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</si>
  <si>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</si>
  <si>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</si>
  <si>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</si>
  <si>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</si>
  <si>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</si>
  <si>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</si>
  <si>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</si>
  <si>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</si>
  <si>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</si>
  <si>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</si>
  <si>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</si>
  <si>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</si>
  <si>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</si>
  <si>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</si>
  <si>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</si>
  <si>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</si>
  <si>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</si>
  <si>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</si>
  <si>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</si>
  <si>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</si>
  <si>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</si>
  <si>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</si>
  <si>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</si>
  <si>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</si>
  <si>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</si>
  <si>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</si>
  <si>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</si>
  <si>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</si>
  <si>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</si>
  <si>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</si>
  <si>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</si>
  <si>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</si>
  <si>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</si>
  <si>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</si>
  <si>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</si>
  <si>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</si>
  <si>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</si>
  <si>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</si>
  <si>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</si>
  <si>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</si>
  <si>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</si>
  <si>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</si>
  <si>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</si>
  <si>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</si>
  <si>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</si>
  <si>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</si>
  <si>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</si>
  <si>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</si>
  <si>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</si>
  <si>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</si>
  <si>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</si>
  <si>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</si>
  <si>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</si>
  <si>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</si>
  <si>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</si>
  <si>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</si>
  <si>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</si>
  <si>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</si>
  <si>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</si>
  <si>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</si>
  <si>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</si>
  <si>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</si>
  <si>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</si>
  <si>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</si>
  <si>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</si>
  <si>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</si>
  <si>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</si>
  <si>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</si>
  <si>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</si>
  <si>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</si>
  <si>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</si>
  <si>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</si>
  <si>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</si>
  <si>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</si>
  <si>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</si>
  <si>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</si>
  <si>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</si>
  <si>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</si>
  <si>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</si>
  <si>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</si>
  <si>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</si>
  <si>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</si>
  <si>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</si>
  <si>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</si>
  <si>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</si>
  <si>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</si>
  <si>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</si>
  <si>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</si>
  <si>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</si>
  <si>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</si>
  <si>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</si>
  <si>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</si>
  <si>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</si>
  <si>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</si>
  <si>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</si>
  <si>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</si>
  <si>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</si>
  <si>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</si>
  <si>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</si>
  <si>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</si>
  <si>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</si>
  <si>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</si>
  <si>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</si>
  <si>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</si>
  <si>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</si>
  <si>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</si>
  <si>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</si>
  <si>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</si>
  <si>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</si>
  <si>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</si>
  <si>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</si>
  <si>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</si>
  <si>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</si>
  <si>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</si>
  <si>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</si>
  <si>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</si>
  <si>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</si>
  <si>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</si>
  <si>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</si>
  <si>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</si>
  <si>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</si>
  <si>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</si>
  <si>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</si>
  <si>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</si>
  <si>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</si>
  <si>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</si>
  <si>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</si>
  <si>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</si>
  <si>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</si>
  <si>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</si>
  <si>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</si>
  <si>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</si>
  <si>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</si>
  <si>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</si>
  <si>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</si>
  <si>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</si>
  <si>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</si>
  <si>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</si>
  <si>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</si>
  <si>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</si>
  <si>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</si>
  <si>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</si>
  <si>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</si>
  <si>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</si>
  <si>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</si>
  <si>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</si>
  <si>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</si>
  <si>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</si>
  <si>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</si>
  <si>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</si>
  <si>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</si>
  <si>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</si>
  <si>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</si>
  <si>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</si>
  <si>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</si>
  <si>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</si>
  <si>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</si>
  <si>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</si>
  <si>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</si>
  <si>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</si>
  <si>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</si>
  <si>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</si>
  <si>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</si>
  <si>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</si>
  <si>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</si>
  <si>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</si>
  <si>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</si>
  <si>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</si>
  <si>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</si>
  <si>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</si>
  <si>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</si>
  <si>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</si>
  <si>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</si>
  <si>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</si>
  <si>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</si>
  <si>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</si>
  <si>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</si>
  <si>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</si>
  <si>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</si>
  <si>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</si>
  <si>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</si>
  <si>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</si>
  <si>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</si>
  <si>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</si>
  <si>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</si>
  <si>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</si>
  <si>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</si>
  <si>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</si>
  <si>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</si>
  <si>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</si>
  <si>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</si>
  <si>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</si>
  <si>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</si>
  <si>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</si>
  <si>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</si>
  <si>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</si>
  <si>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</si>
  <si>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</si>
  <si>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</si>
  <si>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</si>
  <si>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</si>
  <si>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</si>
  <si>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</si>
  <si>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</si>
  <si>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</si>
  <si>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</si>
  <si>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</si>
  <si>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</si>
  <si>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</si>
  <si>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</si>
  <si>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</si>
  <si>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</si>
  <si>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</si>
  <si>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</si>
  <si>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</si>
  <si>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</si>
  <si>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</si>
  <si>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</si>
  <si>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</si>
  <si>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</si>
  <si>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</si>
  <si>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</si>
  <si>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</si>
  <si>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</si>
  <si>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</si>
  <si>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</si>
  <si>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</si>
  <si>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</si>
  <si>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</si>
  <si>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</si>
  <si>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</si>
  <si>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</si>
  <si>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</si>
  <si>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</si>
  <si>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</si>
  <si>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</si>
  <si>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</si>
  <si>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</si>
  <si>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</si>
  <si>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</si>
  <si>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</si>
  <si>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</si>
  <si>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</si>
  <si>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</si>
  <si>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</si>
  <si>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</si>
  <si>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</si>
  <si>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</si>
  <si>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</si>
  <si>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</si>
  <si>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</si>
  <si>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</si>
  <si>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</si>
  <si>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</si>
  <si>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</si>
  <si>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</si>
  <si>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</si>
  <si>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</si>
  <si>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</si>
  <si>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</si>
  <si>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</si>
  <si>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</si>
  <si>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</si>
  <si>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</si>
  <si>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</si>
  <si>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</si>
  <si>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</si>
  <si>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</si>
  <si>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</si>
  <si>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</si>
  <si>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</si>
  <si>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</si>
  <si>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</si>
  <si>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</si>
  <si>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</si>
  <si>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</si>
  <si>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</si>
  <si>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</si>
  <si>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</si>
  <si>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</si>
  <si>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</si>
  <si>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</si>
  <si>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</si>
  <si>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</si>
  <si>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</si>
  <si>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</si>
  <si>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</si>
  <si>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</si>
  <si>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</si>
  <si>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</si>
  <si>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</si>
  <si>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</si>
  <si>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</si>
  <si>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</si>
  <si>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</si>
  <si>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</si>
  <si>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</si>
  <si>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</si>
  <si>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</si>
  <si>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</si>
  <si>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</si>
  <si>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</si>
  <si>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</si>
  <si>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</si>
  <si>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</si>
  <si>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</si>
  <si>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</si>
  <si>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</si>
  <si>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</si>
  <si>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</si>
  <si>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</si>
  <si>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</si>
  <si>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</si>
  <si>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</si>
  <si>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</si>
  <si>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</si>
  <si>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</si>
  <si>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</si>
  <si>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</si>
  <si>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</si>
  <si>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</si>
  <si>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</si>
  <si>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</si>
  <si>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</si>
  <si>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</si>
  <si>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</si>
  <si>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</si>
  <si>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</si>
  <si>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</si>
  <si>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</si>
  <si>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</si>
  <si>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</si>
  <si>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</si>
  <si>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</si>
  <si>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</si>
  <si>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</si>
  <si>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</si>
  <si>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</si>
  <si>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</si>
  <si>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</si>
  <si>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</si>
  <si>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</si>
  <si>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</si>
  <si>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</si>
  <si>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</si>
  <si>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</si>
  <si>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</si>
  <si>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</si>
  <si>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</si>
  <si>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</si>
  <si>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</si>
  <si>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</si>
  <si>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</si>
  <si>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</si>
  <si>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</si>
  <si>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</si>
  <si>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</si>
  <si>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</si>
  <si>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</si>
  <si>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</si>
  <si>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</si>
  <si>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</si>
  <si>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</si>
  <si>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</si>
  <si>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</si>
  <si>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</si>
  <si>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</si>
  <si>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</si>
  <si>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</si>
  <si>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</si>
  <si>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</si>
  <si>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</si>
  <si>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</si>
  <si>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</si>
  <si>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</si>
  <si>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</si>
  <si>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</si>
  <si>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</si>
  <si>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</si>
  <si>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</si>
  <si>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</si>
  <si>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</si>
  <si>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</si>
  <si>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</si>
  <si>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</si>
  <si>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</si>
  <si>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</si>
  <si>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</si>
  <si>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</si>
  <si>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</si>
  <si>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</si>
  <si>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</si>
  <si>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</si>
  <si>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</si>
  <si>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</si>
  <si>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</si>
  <si>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</si>
  <si>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</si>
  <si>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</si>
  <si>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</si>
  <si>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</si>
  <si>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</si>
  <si>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</si>
  <si>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</si>
  <si>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</si>
  <si>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</si>
  <si>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</si>
  <si>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</si>
  <si>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</si>
  <si>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</si>
  <si>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</si>
  <si>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</si>
  <si>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</si>
  <si>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</si>
  <si>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</si>
  <si>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</si>
  <si>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</si>
  <si>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</si>
  <si>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</si>
  <si>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</si>
  <si>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</si>
  <si>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</si>
  <si>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</si>
  <si>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</si>
  <si>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</si>
  <si>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</si>
  <si>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</si>
  <si>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</si>
  <si>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</si>
  <si>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</si>
  <si>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</si>
  <si>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</si>
  <si>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</si>
  <si>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</si>
  <si>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</si>
  <si>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</si>
  <si>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</si>
  <si>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</si>
  <si>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</si>
  <si>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</si>
  <si>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</si>
  <si>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</si>
  <si>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</si>
  <si>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</si>
  <si>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</si>
  <si>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</si>
  <si>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</si>
  <si>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</si>
  <si>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</si>
  <si>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</si>
  <si>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</si>
  <si>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</si>
  <si>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</si>
  <si>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</si>
  <si>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</si>
  <si>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</si>
  <si>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</si>
  <si>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</si>
  <si>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</si>
  <si>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</si>
  <si>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</si>
  <si>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</si>
  <si>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</si>
  <si>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</si>
  <si>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</si>
  <si>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</si>
  <si>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</si>
  <si>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</si>
  <si>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</si>
  <si>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</si>
  <si>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</si>
  <si>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</si>
  <si>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</si>
  <si>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</si>
  <si>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</si>
  <si>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</si>
  <si>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</si>
  <si>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</si>
  <si>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</si>
  <si>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</si>
  <si>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</si>
  <si>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</si>
  <si>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</si>
  <si>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</si>
  <si>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</si>
  <si>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</si>
  <si>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</si>
  <si>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</si>
  <si>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</si>
  <si>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</si>
  <si>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</si>
  <si>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</si>
  <si>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</si>
  <si>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</si>
  <si>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</si>
  <si>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</si>
  <si>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</si>
  <si>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</si>
  <si>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</si>
  <si>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</si>
  <si>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</si>
  <si>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</si>
  <si>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</si>
  <si>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</si>
  <si>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</si>
  <si>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</si>
  <si>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</si>
  <si>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</si>
  <si>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</si>
  <si>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</si>
  <si>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</si>
  <si>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</si>
  <si>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</si>
  <si>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</si>
  <si>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</si>
  <si>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</si>
  <si>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</si>
  <si>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</si>
  <si>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</si>
  <si>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</si>
  <si>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</si>
  <si>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</si>
  <si>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</si>
  <si>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</si>
  <si>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</si>
  <si>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</si>
  <si>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</si>
  <si>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</si>
  <si>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</si>
  <si>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</si>
  <si>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</si>
  <si>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</si>
  <si>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</si>
  <si>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</si>
  <si>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</si>
  <si>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</si>
  <si>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</si>
  <si>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</si>
  <si>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</si>
  <si>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</si>
  <si>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</si>
  <si>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</si>
  <si>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</si>
  <si>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</si>
  <si>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</si>
  <si>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</si>
  <si>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</si>
  <si>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</si>
  <si>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</si>
  <si>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</si>
  <si>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</si>
  <si>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</si>
  <si>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</si>
  <si>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</si>
  <si>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</si>
  <si>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</si>
  <si>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</si>
  <si>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</si>
  <si>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</si>
  <si>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</si>
  <si>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</si>
  <si>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</si>
  <si>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</si>
  <si>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</si>
  <si>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</si>
  <si>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</si>
  <si>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</si>
  <si>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</si>
  <si>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</si>
  <si>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</si>
  <si>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</si>
  <si>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</si>
  <si>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</si>
  <si>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</si>
  <si>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</si>
  <si>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</si>
  <si>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</si>
  <si>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</si>
  <si>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</si>
  <si>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</si>
  <si>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</si>
  <si>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</si>
  <si>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</si>
  <si>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</si>
  <si>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</si>
  <si>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</si>
  <si>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</si>
  <si>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</si>
  <si>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</si>
  <si>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</si>
  <si>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</si>
  <si>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</si>
  <si>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</si>
  <si>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</si>
  <si>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</si>
  <si>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</si>
  <si>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</si>
  <si>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</si>
  <si>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</si>
  <si>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</si>
  <si>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</si>
  <si>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</si>
  <si>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</si>
  <si>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</si>
  <si>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</si>
  <si>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</si>
  <si>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</si>
  <si>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</si>
  <si>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</si>
  <si>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</si>
  <si>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</si>
  <si>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</si>
  <si>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</si>
  <si>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</si>
  <si>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</si>
  <si>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</si>
  <si>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</si>
  <si>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</si>
  <si>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</si>
  <si>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</si>
  <si>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</si>
  <si>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</si>
  <si>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</si>
  <si>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</si>
  <si>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</si>
  <si>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</si>
  <si>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</si>
  <si>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</si>
  <si>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</si>
  <si>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</si>
  <si>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</si>
  <si>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</si>
  <si>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</si>
  <si>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</si>
  <si>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</si>
  <si>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</si>
  <si>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</si>
  <si>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</si>
  <si>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</si>
  <si>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</si>
  <si>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</si>
  <si>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</si>
  <si>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</si>
  <si>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</si>
  <si>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</si>
  <si>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</si>
  <si>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</si>
  <si>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</si>
  <si>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</si>
  <si>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</si>
  <si>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</si>
  <si>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</si>
  <si>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</si>
  <si>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</si>
  <si>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</si>
  <si>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</si>
  <si>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</si>
  <si>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</si>
  <si>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</si>
  <si>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</si>
  <si>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</si>
  <si>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</si>
  <si>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</si>
  <si>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</si>
  <si>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</si>
  <si>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</si>
  <si>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</si>
  <si>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</si>
  <si>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</si>
  <si>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</si>
  <si>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</si>
  <si>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</si>
  <si>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</si>
  <si>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</si>
  <si>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</si>
  <si>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</si>
  <si>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</si>
  <si>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</si>
  <si>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</si>
  <si>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</si>
  <si>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</si>
  <si>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</si>
  <si>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</si>
  <si>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</si>
  <si>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</si>
  <si>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</si>
  <si>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</si>
  <si>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</si>
  <si>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</si>
  <si>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</si>
  <si>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</si>
  <si>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</si>
  <si>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</si>
  <si>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</si>
  <si>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</si>
  <si>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</si>
  <si>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</si>
  <si>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</si>
  <si>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</si>
  <si>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</si>
  <si>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</si>
  <si>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</si>
  <si>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</si>
  <si>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</si>
  <si>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</si>
  <si>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</si>
  <si>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</si>
  <si>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</si>
  <si>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</si>
  <si>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</si>
  <si>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</si>
  <si>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</si>
  <si>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</si>
  <si>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</si>
  <si>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</si>
  <si>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</si>
  <si>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</si>
  <si>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</si>
  <si>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</si>
  <si>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</si>
  <si>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</si>
  <si>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</si>
  <si>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</si>
  <si>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</si>
  <si>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</si>
  <si>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</si>
  <si>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</si>
  <si>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</si>
  <si>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</si>
  <si>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</si>
  <si>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</si>
  <si>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</si>
  <si>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</si>
  <si>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</si>
  <si>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</si>
  <si>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</si>
  <si>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</si>
  <si>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</si>
  <si>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</si>
  <si>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</si>
  <si>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</si>
  <si>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</si>
  <si>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</si>
  <si>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</si>
  <si>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</si>
  <si>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</si>
  <si>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</si>
  <si>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</si>
  <si>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</si>
  <si>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</si>
  <si>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</si>
  <si>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</si>
  <si>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</si>
  <si>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</si>
  <si>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</si>
  <si>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</si>
  <si>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</si>
  <si>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</si>
  <si>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</si>
  <si>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</si>
  <si>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</si>
  <si>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</si>
  <si>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</si>
  <si>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</si>
  <si>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</si>
  <si>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</si>
  <si>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</si>
  <si>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</si>
  <si>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</si>
  <si>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</si>
  <si>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</si>
  <si>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</si>
  <si>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</si>
  <si>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</si>
  <si>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</si>
  <si>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</si>
  <si>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</si>
  <si>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</si>
  <si>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</si>
  <si>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</si>
  <si>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</si>
  <si>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</si>
  <si>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</si>
  <si>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</si>
  <si>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</si>
  <si>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</si>
  <si>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</si>
  <si>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</si>
  <si>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</si>
  <si>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</si>
  <si>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</si>
  <si>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</si>
  <si>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</si>
  <si>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</si>
  <si>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</si>
  <si>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</si>
  <si>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</si>
  <si>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</si>
  <si>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</si>
  <si>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</si>
  <si>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</si>
  <si>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</si>
  <si>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</si>
  <si>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</si>
  <si>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</si>
  <si>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</si>
  <si>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</si>
  <si>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</si>
  <si>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</si>
  <si>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</si>
  <si>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</si>
  <si>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</si>
  <si>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</si>
  <si>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</si>
  <si>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</si>
  <si>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</si>
  <si>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</si>
  <si>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</si>
  <si>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</si>
  <si>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</si>
  <si>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</si>
  <si>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</si>
  <si>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</si>
  <si>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</si>
  <si>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</si>
  <si>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</si>
  <si>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</si>
  <si>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</si>
  <si>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</si>
  <si>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</si>
  <si>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</si>
  <si>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</si>
  <si>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</si>
  <si>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</si>
  <si>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</si>
  <si>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</si>
  <si>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</si>
  <si>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</si>
  <si>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</si>
  <si>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</si>
  <si>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</si>
  <si>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</si>
  <si>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</si>
  <si>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</si>
  <si>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</si>
  <si>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</si>
  <si>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</si>
  <si>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</si>
  <si>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</si>
  <si>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</si>
  <si>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</si>
  <si>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</si>
  <si>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</si>
  <si>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</si>
  <si>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</si>
  <si>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</si>
  <si>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</si>
  <si>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</si>
  <si>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</si>
  <si>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</si>
  <si>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</si>
  <si>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</si>
  <si>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</si>
  <si>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</si>
  <si>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</si>
  <si>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</si>
  <si>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</si>
  <si>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</si>
  <si>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</si>
  <si>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</si>
  <si>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</si>
  <si>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</si>
  <si>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</si>
  <si>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</si>
  <si>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</si>
  <si>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</si>
  <si>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</si>
  <si>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</si>
  <si>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</si>
  <si>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</si>
  <si>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</si>
  <si>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</si>
  <si>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</si>
  <si>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</si>
  <si>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</si>
  <si>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</si>
  <si>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</si>
  <si>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</si>
  <si>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</si>
  <si>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</si>
  <si>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</si>
  <si>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</si>
  <si>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</si>
  <si>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</si>
  <si>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</si>
  <si>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</si>
  <si>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</si>
  <si>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</si>
  <si>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</si>
  <si>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</si>
  <si>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</si>
  <si>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</si>
  <si>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</si>
  <si>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</si>
  <si>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</si>
  <si>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</si>
  <si>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</si>
  <si>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</si>
  <si>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</si>
  <si>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</si>
  <si>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</si>
  <si>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</si>
  <si>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</si>
  <si>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</si>
  <si>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</si>
  <si>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</si>
  <si>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</si>
  <si>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</si>
  <si>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</si>
  <si>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</si>
  <si>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</si>
  <si>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</si>
  <si>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</si>
  <si>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</si>
  <si>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</si>
  <si>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</si>
  <si>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</si>
  <si>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</si>
  <si>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</si>
  <si>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</si>
  <si>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</si>
  <si>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</si>
  <si>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</si>
  <si>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</si>
  <si>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</si>
  <si>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</si>
  <si>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</si>
  <si>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</si>
  <si>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</si>
  <si>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</si>
  <si>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</si>
  <si>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</si>
  <si>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</si>
  <si>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</si>
  <si>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</si>
  <si>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</si>
  <si>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</si>
  <si>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</si>
  <si>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</si>
  <si>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</si>
  <si>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</si>
  <si>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</si>
  <si>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</si>
  <si>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</si>
  <si>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</si>
  <si>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</si>
  <si>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</si>
  <si>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</si>
  <si>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</si>
  <si>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</si>
  <si>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</si>
  <si>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</si>
  <si>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</si>
  <si>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</si>
  <si>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</si>
  <si>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</si>
  <si>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</si>
  <si>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</si>
  <si>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</si>
  <si>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</si>
  <si>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</si>
  <si>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</si>
  <si>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</si>
  <si>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</si>
  <si>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</si>
  <si>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</si>
  <si>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</si>
  <si>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</si>
  <si>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</si>
  <si>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</si>
  <si>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</si>
  <si>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</si>
  <si>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</si>
  <si>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</si>
  <si>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</si>
  <si>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</si>
  <si>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</si>
  <si>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</si>
  <si>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</si>
  <si>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</si>
  <si>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</si>
  <si>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</si>
  <si>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</si>
  <si>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</si>
  <si>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</si>
  <si>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</si>
  <si>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</si>
  <si>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</si>
  <si>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</si>
  <si>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</si>
  <si>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</si>
  <si>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</si>
  <si>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</si>
  <si>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</si>
  <si>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</si>
  <si>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</si>
  <si>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</si>
  <si>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</si>
  <si>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</si>
  <si>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</si>
  <si>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</si>
  <si>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</si>
  <si>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</si>
  <si>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</si>
  <si>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</si>
  <si>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</si>
  <si>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</si>
  <si>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</si>
  <si>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</si>
  <si>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</si>
  <si>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</si>
  <si>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</si>
  <si>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</si>
  <si>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</si>
  <si>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</si>
  <si>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</si>
  <si>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</si>
  <si>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</si>
  <si>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</si>
  <si>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</si>
  <si>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</si>
  <si>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</si>
  <si>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</si>
  <si>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</si>
  <si>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</si>
  <si>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</si>
  <si>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</si>
  <si>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</si>
  <si>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</si>
  <si>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</si>
  <si>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</si>
  <si>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</si>
  <si>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</si>
  <si>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</si>
  <si>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</si>
  <si>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</si>
  <si>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</si>
  <si>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</si>
  <si>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</si>
  <si>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</si>
  <si>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</si>
  <si>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</si>
  <si>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</si>
  <si>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</si>
  <si>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</si>
  <si>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</si>
  <si>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</si>
  <si>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</si>
  <si>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</si>
  <si>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</si>
  <si>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</si>
  <si>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</si>
  <si>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</si>
  <si>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</si>
  <si>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</si>
  <si>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</si>
  <si>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</si>
  <si>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</si>
  <si>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</si>
  <si>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</si>
  <si>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</si>
  <si>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</si>
  <si>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</si>
  <si>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</si>
  <si>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</si>
  <si>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</si>
  <si>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</si>
  <si>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</si>
  <si>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</si>
  <si>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</si>
  <si>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</si>
  <si>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</si>
  <si>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</si>
  <si>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</si>
  <si>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</si>
  <si>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</si>
  <si>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</si>
  <si>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</si>
  <si>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</si>
  <si>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</si>
  <si>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</si>
  <si>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</si>
  <si>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</si>
  <si>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</si>
  <si>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</si>
  <si>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</si>
  <si>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</si>
  <si>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</si>
  <si>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</si>
  <si>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</si>
  <si>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</si>
  <si>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</si>
  <si>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</si>
  <si>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</si>
  <si>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</si>
  <si>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</si>
  <si>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</si>
  <si>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</si>
  <si>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</si>
  <si>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</si>
  <si>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</si>
  <si>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</si>
  <si>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</si>
  <si>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</si>
  <si>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</si>
  <si>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</si>
  <si>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</si>
  <si>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</si>
  <si>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</si>
  <si>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</si>
  <si>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</si>
  <si>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</si>
  <si>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</si>
  <si>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</si>
  <si>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</si>
  <si>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</si>
  <si>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</si>
  <si>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</si>
  <si>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</si>
  <si>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</si>
  <si>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</si>
  <si>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</si>
  <si>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</si>
  <si>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</si>
  <si>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</si>
  <si>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</si>
  <si>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</si>
  <si>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</si>
  <si>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</si>
  <si>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</si>
  <si>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</si>
  <si>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</si>
  <si>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</si>
  <si>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</si>
  <si>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</si>
  <si>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</si>
  <si>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</si>
  <si>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</si>
  <si>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</si>
  <si>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</si>
  <si>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</si>
  <si>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</si>
  <si>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</si>
  <si>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</si>
  <si>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</si>
  <si>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</si>
  <si>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</si>
  <si>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</si>
  <si>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</si>
  <si>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</si>
  <si>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</si>
  <si>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</si>
  <si>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</si>
  <si>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</si>
  <si>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</si>
  <si>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</si>
  <si>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</si>
  <si>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</si>
  <si>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</si>
  <si>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</si>
  <si>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</si>
  <si>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</si>
  <si>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</si>
  <si>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</si>
  <si>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</si>
  <si>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</si>
  <si>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</si>
  <si>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</si>
  <si>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</si>
  <si>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</si>
  <si>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</si>
  <si>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</si>
  <si>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</si>
  <si>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</si>
  <si>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</si>
  <si>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</si>
  <si>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</si>
  <si>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</si>
  <si>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</si>
  <si>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</si>
  <si>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</si>
  <si>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</si>
  <si>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</si>
  <si>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</si>
  <si>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</si>
  <si>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</si>
  <si>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</si>
  <si>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</si>
  <si>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</si>
  <si>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</si>
  <si>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</si>
  <si>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</si>
  <si>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</si>
  <si>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</si>
  <si>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</si>
  <si>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</si>
  <si>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</si>
  <si>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</si>
  <si>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</si>
  <si>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</si>
  <si>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</si>
  <si>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</si>
  <si>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</si>
  <si>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</si>
  <si>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</si>
  <si>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</si>
  <si>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</si>
  <si>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</si>
  <si>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</si>
  <si>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</si>
  <si>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</si>
  <si>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</si>
  <si>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</si>
  <si>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</si>
  <si>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</si>
  <si>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</si>
  <si>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</si>
  <si>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</si>
  <si>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</si>
  <si>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</si>
  <si>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</si>
  <si>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</si>
  <si>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</si>
  <si>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</si>
  <si>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</si>
  <si>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</si>
  <si>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</si>
  <si>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</si>
  <si>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</si>
  <si>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</si>
  <si>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</si>
  <si>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</si>
  <si>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</si>
  <si>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</si>
  <si>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</si>
  <si>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</si>
  <si>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</si>
  <si>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</si>
  <si>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</si>
  <si>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</si>
  <si>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</si>
  <si>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</si>
  <si>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</si>
  <si>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</si>
  <si>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</si>
  <si>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</si>
  <si>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</si>
  <si>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</si>
  <si>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</si>
  <si>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</si>
  <si>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</si>
  <si>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</si>
  <si>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</si>
  <si>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</si>
  <si>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</si>
  <si>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</si>
  <si>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</si>
  <si>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</si>
  <si>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</si>
  <si>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</si>
  <si>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</si>
  <si>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</si>
  <si>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</si>
  <si>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</si>
  <si>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</si>
  <si>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</si>
  <si>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</si>
  <si>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</si>
  <si>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</si>
  <si>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</si>
  <si>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</si>
  <si>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</si>
  <si>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</si>
  <si>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</si>
  <si>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</si>
  <si>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</si>
  <si>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</si>
  <si>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</si>
  <si>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</si>
  <si>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</si>
  <si>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</si>
  <si>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</si>
  <si>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</si>
  <si>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</si>
  <si>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</si>
  <si>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</si>
  <si>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</si>
  <si>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</si>
  <si>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</si>
  <si>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</si>
  <si>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</si>
  <si>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</si>
  <si>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</si>
  <si>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</si>
  <si>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</si>
  <si>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</si>
  <si>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</si>
  <si>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</si>
  <si>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</si>
  <si>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</si>
  <si>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</si>
  <si>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</si>
  <si>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</si>
  <si>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</si>
  <si>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</si>
  <si>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</si>
  <si>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</si>
  <si>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</si>
  <si>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</si>
  <si>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</si>
  <si>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</si>
  <si>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</si>
  <si>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</si>
  <si>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</si>
  <si>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</si>
  <si>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</si>
  <si>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</si>
  <si>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</si>
  <si>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</si>
  <si>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</si>
  <si>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</si>
  <si>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</si>
  <si>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</si>
  <si>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</si>
  <si>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</si>
  <si>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</si>
  <si>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</si>
  <si>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</si>
  <si>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</si>
  <si>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</si>
  <si>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</si>
  <si>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</si>
  <si>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</si>
  <si>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</si>
  <si>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</si>
  <si>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</si>
  <si>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</si>
  <si>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</si>
  <si>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</si>
  <si>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</si>
  <si>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</si>
  <si>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</si>
  <si>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</si>
  <si>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</si>
  <si>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</si>
  <si>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</si>
  <si>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</si>
  <si>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</si>
  <si>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</si>
  <si>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</si>
  <si>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</si>
  <si>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</si>
  <si>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</si>
  <si>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</si>
  <si>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</si>
  <si>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</si>
  <si>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</si>
  <si>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</si>
  <si>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</si>
  <si>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</si>
  <si>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</si>
  <si>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</si>
  <si>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</si>
  <si>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</si>
  <si>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</si>
  <si>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</si>
  <si>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</si>
  <si>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</si>
  <si>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</si>
  <si>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</si>
  <si>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</si>
  <si>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</si>
  <si>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</si>
  <si>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</si>
  <si>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</si>
  <si>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</si>
  <si>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</si>
  <si>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</si>
  <si>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</si>
  <si>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</si>
  <si>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</si>
  <si>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</si>
  <si>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</si>
  <si>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</si>
  <si>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</si>
  <si>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</si>
  <si>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</si>
  <si>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</si>
  <si>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</si>
  <si>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</si>
  <si>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</si>
  <si>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</si>
  <si>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</si>
  <si>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</si>
  <si>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</si>
  <si>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</si>
  <si>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</si>
  <si>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</si>
  <si>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</si>
  <si>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</si>
  <si>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</si>
  <si>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</si>
  <si>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</si>
  <si>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</si>
  <si>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</si>
  <si>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</si>
  <si>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</si>
  <si>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</si>
  <si>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</si>
  <si>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</si>
  <si>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</si>
  <si>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</si>
  <si>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</si>
  <si>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</si>
  <si>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</si>
  <si>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</si>
  <si>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</si>
  <si>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</si>
  <si>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</si>
  <si>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</si>
  <si>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</si>
  <si>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</si>
  <si>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</si>
  <si>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</si>
  <si>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</si>
  <si>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</si>
  <si>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</si>
  <si>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</si>
  <si>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</si>
  <si>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</si>
  <si>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</si>
  <si>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</si>
  <si>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</si>
  <si>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</si>
  <si>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</si>
  <si>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</si>
  <si>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</si>
  <si>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</si>
  <si>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</si>
  <si>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</si>
  <si>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</si>
  <si>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</si>
  <si>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</si>
  <si>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</si>
  <si>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</si>
  <si>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</si>
  <si>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</si>
  <si>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</si>
  <si>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</si>
  <si>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</si>
  <si>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</si>
  <si>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</si>
  <si>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</si>
  <si>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</si>
  <si>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</si>
  <si>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</si>
  <si>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</si>
  <si>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</si>
  <si>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</si>
  <si>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</si>
  <si>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</si>
  <si>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</si>
  <si>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</si>
  <si>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</si>
  <si>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</si>
  <si>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</si>
  <si>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</si>
  <si>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</si>
  <si>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</si>
  <si>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</si>
  <si>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</si>
  <si>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</si>
  <si>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</si>
  <si>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</si>
  <si>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</si>
  <si>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</si>
  <si>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</si>
  <si>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</si>
  <si>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</si>
  <si>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</si>
  <si>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</si>
  <si>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</si>
  <si>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</si>
  <si>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</si>
  <si>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</si>
  <si>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</si>
  <si>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</si>
  <si>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</si>
  <si>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</si>
  <si>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</si>
  <si>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</si>
  <si>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</si>
  <si>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</si>
  <si>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</si>
  <si>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</si>
  <si>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</si>
  <si>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</si>
  <si>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</si>
  <si>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</si>
  <si>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</si>
  <si>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</si>
  <si>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</si>
  <si>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</si>
  <si>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</si>
  <si>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</si>
  <si>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</si>
  <si>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</si>
  <si>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</si>
  <si>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</si>
  <si>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</si>
  <si>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</si>
  <si>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</si>
  <si>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</si>
  <si>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</si>
  <si>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</si>
  <si>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</si>
  <si>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</si>
  <si>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</si>
  <si>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</si>
  <si>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</si>
  <si>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</si>
  <si>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</si>
  <si>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</si>
  <si>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</si>
  <si>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</si>
  <si>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</si>
  <si>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</si>
  <si>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</si>
  <si>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</si>
  <si>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</si>
  <si>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</si>
  <si>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</si>
  <si>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</si>
  <si>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</si>
  <si>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</si>
  <si>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</si>
  <si>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</si>
  <si>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</si>
  <si>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</si>
  <si>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</si>
  <si>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</si>
  <si>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</si>
  <si>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</si>
  <si>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</si>
  <si>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</si>
  <si>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</si>
  <si>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</si>
  <si>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</si>
  <si>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</si>
  <si>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</si>
  <si>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</si>
  <si>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</si>
  <si>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</si>
  <si>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</si>
  <si>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</si>
  <si>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</si>
  <si>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</si>
  <si>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</si>
  <si>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</si>
  <si>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</si>
  <si>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</si>
  <si>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</si>
  <si>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</si>
  <si>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</si>
  <si>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</si>
  <si>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</si>
  <si>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</si>
  <si>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</si>
  <si>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</si>
  <si>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</si>
  <si>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</si>
  <si>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</si>
  <si>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</si>
  <si>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</si>
  <si>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</si>
  <si>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</si>
  <si>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</si>
  <si>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</si>
  <si>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</si>
  <si>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</si>
  <si>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</si>
  <si>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</si>
  <si>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</si>
  <si>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</si>
  <si>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</si>
  <si>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</si>
  <si>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</si>
  <si>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</si>
  <si>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</si>
  <si>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</si>
  <si>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</si>
  <si>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</si>
  <si>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</si>
  <si>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</si>
  <si>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</si>
  <si>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</si>
  <si>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</si>
  <si>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</si>
  <si>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</si>
  <si>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</si>
  <si>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</si>
  <si>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</si>
  <si>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</si>
  <si>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</si>
  <si>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</si>
  <si>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</si>
  <si>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</si>
  <si>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</si>
  <si>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</si>
  <si>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</si>
  <si>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</si>
  <si>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</si>
  <si>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</si>
  <si>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</si>
  <si>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</si>
  <si>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</si>
  <si>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</si>
  <si>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</si>
  <si>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</si>
  <si>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</si>
  <si>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</si>
  <si>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</si>
  <si>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</si>
  <si>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</si>
  <si>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</si>
  <si>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</si>
  <si>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</si>
  <si>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</si>
  <si>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</si>
  <si>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</si>
  <si>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</si>
  <si>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</si>
  <si>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</si>
  <si>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</si>
  <si>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</si>
  <si>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</si>
  <si>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</si>
  <si>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</si>
  <si>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</si>
  <si>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</si>
  <si>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</si>
  <si>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</si>
  <si>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</si>
  <si>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</si>
  <si>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</si>
  <si>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</si>
  <si>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</si>
  <si>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</si>
  <si>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</si>
  <si>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</si>
  <si>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</si>
  <si>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</si>
  <si>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</si>
  <si>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</si>
  <si>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</si>
  <si>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</si>
  <si>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</si>
  <si>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</si>
  <si>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</si>
  <si>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</si>
  <si>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</si>
  <si>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</si>
  <si>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</si>
  <si>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</si>
  <si>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</si>
  <si>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</si>
  <si>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</si>
  <si>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</si>
  <si>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</si>
  <si>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</si>
  <si>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</si>
  <si>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</si>
  <si>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</si>
  <si>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</si>
  <si>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</si>
  <si>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</si>
  <si>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</si>
  <si>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</si>
  <si>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</si>
  <si>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</si>
  <si>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</si>
  <si>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</si>
  <si>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</si>
  <si>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</si>
  <si>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</si>
  <si>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</si>
  <si>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</si>
  <si>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</si>
  <si>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</si>
  <si>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</si>
  <si>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</si>
  <si>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</si>
  <si>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</si>
  <si>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</si>
  <si>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</si>
  <si>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</si>
  <si>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</si>
  <si>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</si>
  <si>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</si>
  <si>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</si>
  <si>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</si>
  <si>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</si>
  <si>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</si>
  <si>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</si>
  <si>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</si>
  <si>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</si>
  <si>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</si>
  <si>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</si>
  <si>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</si>
  <si>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</si>
  <si>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</si>
  <si>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</si>
  <si>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</si>
  <si>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</si>
  <si>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</si>
  <si>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</si>
  <si>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</si>
  <si>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</si>
  <si>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</si>
  <si>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</si>
  <si>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</si>
  <si>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</si>
  <si>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</si>
  <si>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</si>
  <si>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</si>
  <si>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</si>
  <si>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</si>
  <si>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</si>
  <si>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</si>
  <si>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</si>
  <si>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</si>
  <si>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</si>
  <si>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</si>
  <si>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</si>
  <si>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</si>
  <si>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</si>
  <si>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</si>
  <si>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</si>
  <si>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</si>
  <si>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</si>
  <si>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</si>
  <si>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</si>
  <si>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</si>
  <si>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</si>
  <si>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</si>
  <si>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</si>
  <si>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</si>
  <si>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</si>
  <si>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</si>
  <si>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</si>
  <si>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</si>
  <si>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</si>
  <si>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</si>
  <si>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</si>
  <si>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</si>
  <si>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</si>
  <si>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</si>
  <si>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</si>
  <si>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</si>
  <si>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</si>
  <si>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</si>
  <si>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</si>
  <si>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</si>
  <si>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</si>
  <si>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</si>
  <si>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</si>
  <si>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</si>
  <si>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</si>
  <si>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</si>
  <si>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</si>
  <si>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</si>
  <si>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</si>
  <si>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</si>
  <si>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</si>
  <si>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</si>
  <si>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</si>
  <si>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</si>
  <si>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</si>
  <si>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</si>
  <si>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</si>
  <si>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</si>
  <si>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</si>
  <si>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</si>
  <si>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</si>
  <si>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</si>
  <si>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</si>
  <si>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</si>
  <si>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</si>
  <si>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</si>
  <si>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</si>
  <si>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</si>
  <si>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</si>
  <si>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</si>
  <si>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</si>
  <si>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</si>
  <si>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</si>
  <si>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</si>
  <si>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</si>
  <si>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</si>
  <si>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</si>
  <si>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</si>
  <si>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</si>
  <si>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</si>
  <si>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</si>
  <si>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</si>
  <si>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</si>
  <si>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</si>
  <si>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</si>
  <si>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</si>
  <si>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</si>
  <si>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</si>
  <si>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</si>
  <si>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</si>
  <si>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</si>
  <si>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</si>
  <si>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</si>
  <si>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</si>
  <si>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</si>
  <si>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</si>
  <si>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</si>
  <si>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</si>
  <si>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</si>
  <si>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</si>
  <si>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</si>
  <si>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</si>
  <si>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</si>
  <si>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</si>
  <si>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</si>
  <si>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</si>
  <si>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</si>
  <si>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</si>
  <si>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</si>
  <si>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</si>
  <si>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</si>
  <si>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</si>
  <si>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</si>
  <si>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</si>
  <si>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</si>
  <si>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</si>
  <si>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</si>
  <si>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</si>
  <si>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</si>
  <si>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</si>
  <si>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</si>
  <si>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</si>
  <si>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</si>
  <si>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</si>
  <si>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</si>
  <si>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</si>
  <si>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</si>
  <si>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</si>
  <si>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</si>
  <si>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</si>
  <si>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</si>
  <si>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</si>
  <si>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</si>
  <si>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</si>
  <si>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</si>
  <si>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</si>
  <si>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</si>
  <si>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</si>
  <si>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</si>
  <si>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</si>
  <si>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</si>
  <si>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</si>
  <si>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</si>
  <si>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</si>
  <si>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</si>
  <si>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</si>
  <si>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</si>
  <si>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</si>
  <si>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</si>
  <si>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</si>
  <si>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</si>
  <si>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</si>
  <si>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</si>
  <si>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</si>
  <si>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</si>
  <si>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</si>
  <si>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</si>
  <si>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</si>
  <si>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</si>
  <si>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</si>
  <si>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</si>
  <si>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</si>
  <si>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</si>
  <si>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</si>
  <si>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</si>
  <si>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</si>
  <si>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</si>
  <si>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</si>
  <si>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</si>
  <si>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</si>
  <si>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</si>
  <si>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</si>
  <si>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</si>
  <si>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</si>
  <si>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</si>
  <si>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</si>
  <si>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</si>
  <si>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</si>
  <si>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</si>
  <si>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</si>
  <si>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</si>
  <si>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</si>
  <si>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</si>
  <si>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</si>
  <si>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</si>
  <si>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</si>
  <si>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</si>
  <si>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</si>
  <si>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</si>
  <si>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</si>
  <si>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</si>
  <si>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</si>
  <si>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</si>
  <si>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</si>
  <si>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</si>
  <si>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</si>
  <si>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</si>
  <si>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</si>
  <si>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</si>
  <si>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</si>
  <si>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</si>
  <si>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</si>
  <si>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</si>
  <si>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</si>
  <si>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</si>
  <si>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</si>
  <si>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</si>
  <si>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</si>
  <si>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</si>
  <si>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</si>
  <si>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</si>
  <si>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</si>
  <si>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</si>
  <si>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</si>
  <si>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</si>
  <si>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</si>
  <si>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</si>
  <si>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</si>
  <si>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</si>
  <si>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</si>
  <si>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</si>
  <si>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</si>
  <si>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</si>
  <si>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</si>
  <si>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</si>
  <si>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</si>
  <si>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</si>
  <si>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</si>
  <si>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</si>
  <si>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</si>
  <si>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</si>
  <si>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</si>
  <si>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</si>
  <si>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</si>
  <si>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</si>
  <si>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</si>
  <si>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</si>
  <si>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</si>
  <si>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</si>
  <si>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</si>
  <si>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</si>
  <si>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</si>
  <si>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</si>
  <si>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</si>
  <si>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</si>
  <si>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</si>
  <si>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</si>
  <si>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</si>
  <si>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</si>
  <si>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</si>
  <si>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</si>
  <si>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</si>
  <si>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</si>
  <si>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</si>
  <si>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</si>
  <si>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</si>
  <si>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</si>
  <si>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</si>
  <si>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</si>
  <si>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</si>
  <si>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</si>
  <si>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</si>
  <si>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</si>
  <si>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</si>
  <si>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</si>
  <si>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</si>
  <si>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</si>
  <si>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</si>
  <si>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</si>
  <si>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</si>
  <si>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</si>
  <si>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</si>
  <si>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</si>
  <si>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</si>
  <si>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</si>
  <si>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</si>
  <si>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</si>
  <si>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</si>
  <si>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</si>
  <si>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</si>
  <si>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</si>
  <si>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</si>
  <si>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</si>
  <si>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</si>
  <si>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</si>
  <si>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</si>
  <si>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</si>
  <si>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</si>
  <si>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</si>
  <si>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</si>
  <si>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</si>
  <si>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</si>
  <si>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</si>
  <si>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</si>
  <si>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</si>
  <si>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</si>
  <si>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</si>
  <si>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</si>
  <si>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</si>
  <si>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</si>
  <si>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</si>
  <si>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</si>
  <si>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</si>
  <si>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</si>
  <si>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</si>
  <si>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</si>
  <si>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</si>
  <si>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</si>
  <si>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</si>
  <si>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</si>
  <si>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</si>
  <si>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</si>
  <si>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</si>
  <si>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</si>
  <si>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</si>
  <si>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</si>
  <si>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</si>
  <si>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</si>
  <si>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</si>
  <si>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</si>
  <si>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</si>
  <si>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</si>
  <si>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</si>
  <si>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</si>
  <si>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</si>
  <si>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</si>
  <si>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</si>
  <si>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</si>
  <si>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</si>
  <si>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</si>
  <si>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</si>
  <si>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</si>
  <si>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</si>
  <si>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</si>
  <si>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</si>
  <si>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</si>
  <si>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</si>
  <si>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</si>
  <si>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</si>
  <si>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</si>
  <si>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</si>
  <si>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</si>
  <si>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</si>
  <si>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</si>
  <si>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</si>
  <si>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</si>
  <si>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</si>
  <si>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</si>
  <si>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</si>
  <si>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</si>
  <si>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</si>
  <si>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</si>
  <si>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</si>
  <si>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</si>
  <si>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</si>
  <si>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</si>
  <si>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</si>
  <si>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</si>
  <si>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</si>
  <si>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</si>
  <si>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</si>
  <si>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</si>
  <si>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</si>
  <si>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</si>
  <si>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</si>
  <si>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</si>
  <si>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</si>
  <si>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</si>
  <si>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</si>
  <si>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</si>
  <si>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</si>
  <si>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</si>
  <si>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</si>
  <si>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</si>
  <si>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</si>
  <si>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</si>
  <si>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</si>
  <si>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</si>
  <si>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</si>
  <si>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</si>
  <si>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</si>
  <si>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</si>
  <si>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</si>
  <si>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</si>
  <si>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</si>
  <si>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</si>
  <si>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</si>
  <si>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</si>
  <si>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</si>
  <si>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</si>
  <si>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</si>
  <si>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</si>
  <si>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</si>
  <si>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</si>
  <si>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</si>
  <si>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</si>
  <si>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</si>
  <si>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</si>
  <si>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</si>
  <si>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</si>
  <si>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</si>
  <si>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</si>
  <si>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</si>
  <si>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</si>
  <si>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</si>
  <si>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</si>
  <si>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</si>
  <si>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</si>
  <si>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</si>
  <si>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</si>
  <si>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</si>
  <si>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</si>
  <si>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</si>
  <si>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</si>
  <si>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</si>
  <si>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</si>
  <si>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</si>
  <si>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</si>
  <si>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</si>
  <si>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</si>
  <si>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</si>
  <si>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</si>
  <si>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</si>
  <si>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</si>
  <si>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</si>
  <si>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</si>
  <si>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</si>
  <si>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</si>
  <si>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</si>
  <si>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</si>
  <si>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</si>
  <si>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</si>
  <si>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</si>
  <si>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</si>
  <si>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</si>
  <si>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</si>
  <si>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</si>
  <si>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</si>
  <si>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</si>
  <si>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</si>
  <si>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</si>
  <si>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</si>
  <si>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</si>
  <si>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</si>
  <si>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</si>
  <si>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</si>
  <si>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</si>
  <si>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</si>
  <si>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</si>
  <si>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</si>
  <si>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</si>
  <si>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</si>
  <si>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</si>
  <si>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</si>
  <si>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</si>
  <si>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</si>
  <si>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</si>
  <si>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</si>
  <si>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</si>
  <si>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</si>
  <si>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</si>
  <si>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</si>
  <si>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</si>
  <si>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</si>
  <si>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</si>
  <si>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</si>
  <si>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</si>
  <si>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</si>
  <si>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</si>
  <si>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</si>
  <si>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</si>
  <si>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</si>
  <si>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</si>
  <si>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</si>
  <si>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</si>
  <si>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</si>
  <si>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</si>
  <si>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</si>
  <si>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</si>
  <si>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</si>
  <si>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</si>
  <si>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</si>
  <si>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</si>
  <si>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</si>
  <si>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</si>
  <si>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</si>
  <si>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</si>
  <si>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</si>
  <si>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</si>
  <si>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</si>
  <si>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</si>
  <si>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</si>
  <si>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</si>
  <si>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</si>
  <si>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</si>
  <si>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</si>
  <si>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</si>
  <si>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</si>
  <si>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</si>
  <si>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</si>
  <si>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</si>
  <si>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</si>
  <si>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</si>
  <si>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</si>
  <si>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</si>
  <si>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</si>
  <si>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</si>
  <si>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</si>
  <si>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</si>
  <si>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</si>
  <si>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</si>
  <si>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</si>
  <si>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</si>
  <si>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</si>
  <si>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</si>
  <si>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</si>
  <si>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</si>
  <si>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</si>
  <si>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</si>
  <si>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</si>
  <si>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</si>
  <si>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</si>
  <si>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</si>
  <si>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</si>
  <si>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</si>
  <si>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</si>
  <si>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</si>
  <si>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</si>
  <si>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</si>
  <si>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</si>
  <si>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</si>
  <si>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</si>
  <si>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</si>
  <si>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</si>
  <si>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</si>
  <si>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</si>
  <si>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</si>
  <si>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</si>
  <si>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</si>
  <si>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</si>
  <si>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</si>
  <si>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</si>
  <si>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</si>
  <si>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</si>
  <si>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</si>
  <si>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</si>
  <si>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</si>
  <si>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</si>
  <si>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</si>
  <si>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</si>
  <si>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</si>
  <si>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</si>
  <si>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</si>
  <si>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</si>
  <si>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</si>
  <si>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</si>
  <si>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</si>
  <si>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</si>
  <si>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</si>
  <si>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</si>
  <si>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</si>
  <si>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</si>
  <si>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</si>
  <si>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</si>
  <si>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</si>
  <si>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</si>
  <si>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</si>
  <si>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</si>
  <si>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</si>
  <si>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</si>
  <si>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</si>
  <si>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</si>
  <si>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</si>
  <si>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</si>
  <si>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</si>
  <si>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</si>
  <si>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</si>
  <si>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</si>
  <si>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</si>
  <si>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</si>
  <si>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</si>
  <si>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</si>
  <si>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</si>
  <si>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</si>
  <si>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</si>
  <si>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</si>
  <si>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</si>
  <si>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</si>
  <si>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</si>
  <si>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</si>
  <si>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</si>
  <si>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</si>
  <si>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</si>
  <si>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</si>
  <si>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</si>
  <si>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</si>
  <si>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</si>
  <si>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</si>
  <si>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</si>
  <si>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</si>
  <si>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</si>
  <si>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</si>
  <si>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</si>
  <si>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</si>
  <si>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</si>
  <si>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</si>
  <si>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</si>
  <si>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</si>
  <si>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</si>
  <si>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</si>
  <si>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</si>
  <si>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</si>
  <si>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</si>
  <si>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</si>
  <si>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</si>
  <si>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</si>
  <si>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</si>
  <si>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</si>
  <si>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</si>
  <si>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</si>
  <si>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</si>
  <si>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</si>
  <si>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</si>
  <si>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</si>
  <si>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</si>
  <si>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</si>
  <si>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</si>
  <si>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</si>
  <si>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</si>
  <si>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</si>
  <si>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</si>
  <si>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</si>
  <si>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</si>
  <si>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</si>
  <si>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</si>
  <si>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</si>
  <si>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</si>
  <si>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</si>
  <si>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</si>
  <si>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</si>
  <si>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</si>
  <si>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</si>
  <si>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</si>
  <si>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</si>
  <si>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</si>
  <si>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</si>
  <si>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</si>
  <si>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</si>
  <si>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</si>
  <si>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</si>
  <si>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</si>
  <si>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</si>
  <si>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</si>
  <si>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</si>
  <si>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</si>
  <si>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</si>
  <si>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</si>
  <si>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</si>
  <si>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</si>
  <si>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</si>
  <si>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</si>
  <si>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</si>
  <si>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</si>
  <si>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</si>
  <si>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</si>
  <si>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</si>
  <si>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</si>
  <si>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</si>
  <si>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</si>
  <si>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</si>
  <si>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</si>
  <si>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</si>
  <si>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</si>
  <si>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</si>
  <si>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</si>
  <si>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</si>
  <si>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</si>
  <si>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</si>
  <si>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</si>
  <si>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</si>
  <si>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</si>
  <si>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</si>
  <si>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</si>
  <si>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</si>
  <si>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</si>
  <si>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</si>
  <si>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</si>
  <si>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</si>
  <si>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</si>
  <si>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</si>
  <si>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</si>
  <si>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</si>
  <si>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</si>
  <si>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</si>
  <si>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</si>
  <si>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</si>
  <si>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</si>
  <si>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</si>
  <si>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</si>
  <si>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</si>
  <si>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</si>
  <si>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</si>
  <si>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</si>
  <si>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</si>
  <si>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</si>
  <si>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</si>
  <si>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</si>
  <si>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</si>
  <si>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</si>
  <si>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</si>
  <si>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</si>
  <si>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</si>
  <si>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</si>
  <si>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</si>
  <si>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</si>
  <si>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</si>
  <si>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</si>
  <si>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</si>
  <si>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</si>
  <si>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</si>
  <si>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</si>
  <si>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</si>
  <si>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</si>
  <si>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</si>
  <si>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</si>
  <si>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</si>
  <si>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</si>
  <si>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</si>
  <si>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</si>
  <si>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</si>
  <si>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</si>
  <si>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</si>
  <si>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</si>
  <si>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</si>
  <si>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</si>
  <si>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</si>
  <si>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</si>
  <si>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</si>
  <si>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</si>
  <si>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</si>
  <si>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</si>
  <si>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</si>
  <si>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</si>
  <si>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</si>
  <si>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</si>
  <si>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</si>
  <si>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</si>
  <si>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</si>
  <si>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</si>
  <si>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</si>
  <si>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</si>
  <si>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</si>
  <si>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</si>
  <si>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</si>
  <si>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</si>
  <si>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</si>
  <si>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</si>
  <si>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</si>
  <si>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</si>
  <si>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</si>
  <si>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</si>
  <si>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</si>
  <si>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</si>
  <si>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</si>
  <si>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</si>
  <si>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</si>
  <si>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</si>
  <si>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</si>
  <si>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</si>
  <si>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</si>
  <si>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</si>
  <si>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</si>
  <si>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</si>
  <si>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</si>
  <si>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</si>
  <si>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</si>
  <si>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</si>
  <si>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</si>
  <si>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</si>
  <si>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</si>
  <si>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</si>
  <si>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</si>
  <si>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</si>
  <si>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</si>
  <si>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</si>
  <si>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</si>
  <si>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</si>
  <si>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</si>
  <si>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</si>
  <si>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</si>
  <si>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</si>
  <si>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</si>
  <si>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</si>
  <si>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</si>
  <si>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</si>
  <si>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</si>
  <si>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</si>
  <si>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</si>
  <si>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</si>
  <si>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</si>
  <si>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</si>
  <si>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</si>
  <si>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</si>
  <si>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</si>
  <si>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</si>
  <si>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</si>
  <si>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</si>
  <si>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</si>
  <si>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</si>
  <si>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</si>
  <si>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</si>
  <si>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</si>
  <si>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</si>
  <si>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</si>
  <si>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</si>
  <si>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</si>
  <si>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</si>
  <si>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</si>
  <si>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</si>
  <si>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</si>
  <si>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</si>
  <si>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</si>
  <si>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</si>
  <si>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</si>
  <si>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</si>
  <si>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</si>
  <si>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</si>
  <si>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</si>
  <si>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</si>
  <si>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</si>
  <si>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</si>
  <si>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</si>
  <si>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</si>
  <si>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</si>
  <si>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</si>
  <si>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</si>
  <si>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</si>
  <si>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</si>
  <si>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</si>
  <si>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</si>
  <si>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</si>
  <si>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</si>
  <si>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</si>
  <si>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</si>
  <si>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</si>
  <si>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</si>
  <si>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</si>
  <si>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</si>
  <si>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</si>
  <si>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</si>
  <si>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</si>
  <si>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</si>
  <si>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</si>
  <si>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</si>
  <si>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</si>
  <si>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</si>
  <si>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</si>
  <si>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</si>
  <si>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</si>
  <si>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</si>
  <si>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</si>
  <si>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</si>
  <si>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</si>
  <si>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</si>
  <si>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</si>
  <si>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</si>
  <si>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</si>
  <si>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</si>
  <si>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</si>
  <si>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</si>
  <si>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</si>
  <si>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</si>
  <si>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</si>
  <si>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</si>
  <si>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</si>
  <si>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</si>
  <si>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</si>
  <si>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</si>
  <si>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</si>
  <si>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</si>
  <si>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</si>
  <si>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</si>
  <si>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</si>
  <si>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</si>
  <si>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</si>
  <si>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</si>
  <si>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</si>
  <si>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</si>
  <si>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</si>
  <si>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</si>
  <si>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</si>
  <si>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</si>
  <si>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</si>
  <si>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</si>
  <si>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</si>
  <si>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</si>
  <si>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</si>
  <si>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</si>
  <si>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</si>
  <si>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</si>
  <si>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</si>
  <si>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</si>
  <si>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</si>
  <si>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</si>
  <si>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</si>
  <si>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</si>
  <si>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</si>
  <si>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</si>
  <si>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</si>
  <si>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</si>
  <si>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</si>
  <si>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</si>
  <si>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</si>
  <si>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</si>
  <si>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</si>
  <si>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</si>
  <si>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</si>
  <si>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</si>
  <si>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</si>
  <si>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</si>
  <si>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</si>
  <si>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</si>
  <si>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</si>
  <si>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</si>
  <si>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</si>
  <si>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</si>
  <si>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</si>
  <si>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</si>
  <si>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</si>
  <si>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</si>
  <si>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</si>
  <si>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</si>
  <si>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</si>
  <si>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</si>
  <si>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</si>
  <si>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</si>
  <si>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</si>
  <si>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</si>
  <si>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</si>
  <si>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</si>
  <si>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</si>
  <si>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</si>
  <si>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</si>
  <si>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</si>
  <si>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</si>
  <si>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</si>
  <si>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</si>
  <si>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</si>
  <si>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</si>
  <si>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</si>
  <si>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</si>
  <si>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</si>
  <si>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</si>
  <si>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</si>
  <si>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</si>
  <si>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</si>
  <si>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</si>
  <si>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</si>
  <si>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</si>
  <si>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</si>
  <si>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</si>
  <si>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</si>
  <si>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</si>
  <si>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</si>
  <si>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</si>
  <si>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</si>
  <si>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</si>
  <si>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</si>
  <si>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</si>
  <si>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</si>
  <si>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</si>
  <si>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</si>
  <si>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</si>
  <si>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</si>
  <si>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</si>
  <si>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</si>
  <si>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</si>
  <si>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</si>
  <si>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</si>
  <si>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</si>
  <si>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</si>
  <si>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</si>
  <si>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</si>
  <si>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</si>
  <si>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</si>
  <si>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</si>
  <si>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</si>
  <si>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</si>
  <si>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</si>
  <si>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</si>
  <si>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</si>
  <si>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</si>
  <si>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</si>
  <si>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</si>
  <si>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</si>
  <si>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</si>
  <si>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</si>
  <si>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</si>
  <si>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</si>
  <si>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</si>
  <si>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</si>
  <si>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</si>
  <si>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</si>
  <si>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</si>
  <si>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</si>
  <si>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</si>
  <si>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</si>
  <si>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</si>
  <si>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</si>
  <si>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</si>
  <si>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</si>
  <si>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</si>
  <si>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</si>
  <si>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</si>
  <si>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</si>
  <si>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</si>
  <si>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</si>
  <si>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</si>
  <si>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</si>
  <si>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</si>
  <si>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</si>
  <si>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</si>
  <si>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</si>
  <si>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</si>
  <si>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</si>
  <si>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</si>
  <si>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</si>
  <si>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</si>
  <si>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</si>
  <si>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</si>
  <si>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</si>
  <si>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</si>
  <si>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</si>
  <si>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</si>
  <si>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</si>
  <si>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</si>
  <si>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</si>
  <si>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</si>
  <si>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</si>
  <si>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</si>
  <si>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</si>
  <si>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</si>
  <si>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</si>
  <si>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</si>
  <si>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</si>
  <si>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</si>
  <si>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</si>
  <si>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</si>
  <si>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</si>
  <si>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</si>
  <si>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</si>
  <si>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</si>
  <si>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</si>
  <si>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</si>
  <si>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</si>
  <si>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</si>
  <si>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</si>
  <si>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</si>
  <si>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</si>
  <si>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</si>
  <si>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</si>
  <si>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</si>
  <si>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</si>
  <si>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</si>
  <si>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</si>
  <si>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</si>
  <si>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</si>
  <si>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</si>
  <si>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</si>
  <si>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</si>
  <si>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</si>
  <si>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</si>
  <si>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</si>
  <si>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</si>
  <si>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</si>
  <si>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</si>
  <si>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</si>
  <si>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</si>
  <si>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</si>
  <si>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</si>
  <si>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</si>
  <si>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</si>
  <si>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</si>
  <si>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</si>
  <si>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</si>
  <si>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</si>
  <si>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</si>
  <si>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</si>
  <si>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</si>
  <si>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</si>
  <si>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</si>
  <si>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</si>
  <si>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</si>
  <si>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</si>
  <si>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</si>
  <si>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</si>
  <si>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</si>
  <si>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</si>
  <si>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</si>
  <si>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</si>
  <si>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</si>
  <si>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</si>
  <si>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</si>
  <si>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</si>
  <si>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</si>
  <si>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</si>
  <si>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</si>
  <si>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</si>
  <si>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</si>
  <si>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</si>
  <si>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</si>
  <si>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</si>
  <si>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</si>
  <si>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</si>
  <si>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</si>
  <si>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</si>
  <si>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</si>
  <si>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</si>
  <si>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</si>
  <si>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</si>
  <si>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</si>
  <si>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</si>
  <si>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</si>
  <si>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</si>
  <si>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</si>
  <si>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</si>
  <si>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</si>
  <si>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</si>
  <si>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</si>
  <si>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</si>
  <si>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</si>
  <si>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</si>
  <si>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</si>
  <si>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</si>
  <si>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</si>
  <si>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</si>
  <si>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</si>
  <si>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</si>
  <si>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</si>
  <si>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</si>
  <si>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</si>
  <si>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</si>
  <si>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</si>
  <si>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</si>
  <si>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</si>
  <si>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</si>
  <si>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</si>
  <si>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</si>
  <si>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</si>
  <si>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</si>
  <si>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</si>
  <si>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</si>
  <si>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</si>
  <si>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</si>
  <si>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</si>
  <si>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</si>
  <si>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</si>
  <si>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</si>
  <si>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</si>
  <si>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</si>
  <si>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</si>
  <si>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</si>
  <si>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</si>
  <si>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</si>
  <si>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</si>
  <si>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</si>
  <si>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</si>
  <si>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</si>
  <si>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</si>
  <si>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</si>
  <si>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</si>
  <si>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</si>
  <si>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</si>
  <si>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</si>
  <si>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</si>
  <si>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</si>
  <si>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</si>
  <si>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</si>
  <si>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</si>
  <si>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</si>
  <si>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</si>
  <si>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</si>
  <si>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</si>
  <si>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</si>
  <si>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</si>
  <si>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</si>
  <si>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</si>
  <si>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</si>
  <si>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</si>
  <si>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</si>
  <si>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</si>
  <si>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</si>
  <si>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</si>
  <si>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</si>
  <si>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</si>
  <si>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</si>
  <si>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</si>
  <si>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</si>
  <si>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</si>
  <si>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</si>
  <si>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</si>
  <si>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</si>
  <si>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</si>
  <si>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</si>
  <si>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</si>
  <si>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</si>
  <si>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</si>
  <si>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</si>
  <si>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</si>
  <si>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</si>
  <si>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</si>
  <si>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</si>
  <si>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</si>
  <si>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</si>
  <si>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</si>
  <si>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</si>
  <si>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</si>
  <si>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</si>
  <si>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</si>
  <si>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</si>
  <si>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</si>
  <si>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</si>
  <si>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</si>
  <si>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</si>
  <si>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</si>
  <si>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</si>
  <si>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</si>
  <si>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</si>
  <si>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</si>
  <si>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</si>
  <si>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</si>
  <si>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</si>
  <si>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</si>
  <si>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</si>
  <si>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</si>
  <si>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</si>
  <si>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</si>
  <si>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</si>
  <si>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</si>
  <si>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</si>
  <si>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</si>
  <si>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</si>
  <si>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</si>
  <si>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</si>
  <si>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</si>
  <si>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</si>
  <si>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</si>
  <si>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</si>
  <si>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</si>
  <si>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</si>
  <si>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</si>
  <si>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</si>
  <si>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</si>
  <si>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</si>
  <si>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</si>
  <si>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</si>
  <si>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</si>
  <si>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</si>
  <si>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</si>
  <si>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</si>
  <si>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</si>
  <si>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</si>
  <si>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</si>
  <si>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</si>
  <si>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</si>
  <si>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</si>
  <si>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</si>
  <si>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</si>
  <si>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</si>
  <si>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</si>
  <si>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</si>
  <si>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</si>
  <si>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</si>
  <si>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</si>
  <si>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</si>
  <si>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</si>
  <si>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</si>
  <si>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</si>
  <si>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</si>
  <si>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</si>
  <si>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</si>
  <si>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</si>
  <si>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</si>
  <si>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</si>
  <si>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</si>
  <si>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</si>
  <si>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</si>
  <si>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</si>
  <si>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</si>
  <si>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</si>
  <si>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</si>
  <si>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</si>
  <si>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</si>
  <si>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</si>
  <si>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</si>
  <si>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</si>
  <si>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</si>
  <si>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</si>
  <si>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</si>
  <si>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</si>
  <si>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</si>
  <si>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</si>
  <si>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</si>
  <si>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</si>
  <si>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</si>
  <si>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</si>
  <si>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</si>
  <si>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</si>
  <si>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</si>
  <si>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</si>
  <si>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</si>
  <si>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</si>
  <si>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</si>
  <si>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</si>
  <si>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</si>
  <si>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</si>
  <si>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</si>
  <si>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</si>
  <si>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</si>
  <si>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</si>
  <si>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</si>
  <si>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</si>
  <si>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</si>
  <si>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</si>
  <si>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</si>
  <si>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</si>
  <si>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</si>
  <si>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</si>
  <si>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</si>
  <si>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</si>
  <si>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</si>
  <si>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</si>
  <si>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</si>
  <si>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</si>
  <si>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</si>
  <si>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</si>
  <si>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</si>
  <si>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</si>
  <si>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</si>
  <si>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</si>
  <si>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</si>
  <si>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</si>
  <si>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</si>
  <si>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</si>
  <si>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</si>
  <si>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</si>
  <si>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</si>
  <si>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</si>
  <si>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</si>
  <si>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</si>
  <si>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</si>
  <si>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</si>
  <si>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</si>
  <si>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</si>
  <si>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</si>
  <si>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</si>
  <si>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</si>
  <si>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</si>
  <si>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</si>
  <si>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</si>
  <si>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</si>
  <si>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</si>
  <si>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</si>
  <si>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</si>
  <si>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</si>
  <si>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</si>
  <si>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</si>
  <si>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</si>
  <si>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</si>
  <si>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</si>
  <si>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</si>
  <si>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</si>
  <si>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</si>
  <si>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</si>
  <si>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</si>
  <si>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</si>
  <si>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</si>
  <si>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</si>
  <si>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</si>
  <si>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</si>
  <si>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</si>
  <si>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</si>
  <si>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</si>
  <si>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</si>
  <si>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</si>
  <si>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</si>
  <si>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</si>
  <si>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</si>
  <si>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</si>
  <si>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</si>
  <si>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</si>
  <si>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</si>
  <si>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</si>
  <si>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</si>
  <si>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</si>
  <si>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</si>
  <si>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</si>
  <si>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</si>
  <si>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</si>
  <si>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</si>
  <si>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</si>
  <si>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</si>
  <si>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</si>
  <si>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</si>
  <si>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</si>
  <si>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</si>
  <si>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</si>
  <si>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</si>
  <si>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</si>
  <si>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</si>
  <si>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</si>
  <si>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</si>
  <si>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</si>
  <si>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</si>
  <si>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</si>
  <si>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</si>
  <si>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</si>
  <si>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</si>
  <si>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</si>
  <si>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</si>
  <si>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</si>
  <si>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</si>
  <si>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</si>
  <si>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</si>
  <si>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</si>
  <si>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</si>
  <si>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</si>
  <si>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</si>
  <si>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</si>
  <si>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</si>
  <si>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</si>
  <si>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</si>
  <si>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</si>
  <si>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</si>
  <si>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</si>
  <si>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</si>
  <si>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</si>
  <si>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</si>
  <si>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</si>
  <si>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</si>
  <si>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</si>
  <si>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</si>
  <si>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</si>
  <si>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</si>
  <si>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</si>
  <si>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</si>
  <si>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</si>
  <si>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</si>
  <si>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</si>
  <si>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</si>
  <si>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</si>
  <si>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</si>
  <si>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</si>
  <si>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</si>
  <si>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</si>
  <si>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</si>
  <si>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</si>
  <si>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</si>
  <si>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</si>
  <si>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</si>
  <si>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</si>
  <si>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</si>
  <si>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</si>
  <si>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</si>
  <si>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</si>
  <si>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</si>
  <si>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</si>
  <si>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</si>
  <si>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</si>
  <si>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</si>
  <si>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</si>
  <si>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</si>
  <si>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</si>
  <si>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</si>
  <si>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</si>
  <si>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</si>
  <si>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</si>
  <si>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</si>
  <si>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</si>
  <si>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</si>
  <si>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</si>
  <si>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</si>
  <si>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</si>
  <si>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</si>
  <si>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</si>
  <si>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</si>
  <si>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</si>
  <si>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</si>
  <si>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</si>
  <si>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</si>
  <si>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</si>
  <si>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</si>
  <si>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</si>
  <si>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</si>
  <si>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</si>
  <si>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</si>
  <si>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</si>
  <si>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</si>
  <si>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</si>
  <si>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</si>
  <si>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</si>
  <si>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</si>
  <si>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</si>
  <si>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</si>
  <si>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</si>
  <si>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</si>
  <si>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</si>
  <si>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</si>
  <si>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</si>
  <si>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</si>
  <si>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</si>
  <si>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</si>
  <si>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</si>
  <si>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</si>
  <si>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</si>
  <si>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</si>
  <si>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</si>
  <si>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</si>
  <si>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</si>
  <si>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</si>
  <si>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</si>
  <si>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</si>
  <si>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</si>
  <si>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</si>
  <si>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</si>
  <si>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</si>
  <si>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</si>
  <si>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</si>
  <si>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</si>
  <si>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</si>
  <si>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</si>
  <si>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</si>
  <si>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</si>
  <si>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</si>
  <si>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</si>
  <si>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</si>
  <si>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</si>
  <si>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</si>
  <si>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</si>
  <si>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</si>
  <si>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</si>
  <si>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</si>
  <si>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</si>
  <si>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</si>
  <si>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</si>
  <si>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</si>
  <si>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</si>
  <si>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</si>
  <si>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</si>
  <si>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</si>
  <si>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</si>
  <si>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</si>
  <si>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</si>
  <si>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</si>
  <si>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</si>
  <si>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</si>
  <si>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</si>
  <si>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</si>
  <si>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</si>
  <si>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</si>
  <si>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</si>
  <si>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</si>
  <si>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</si>
  <si>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</si>
  <si>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</si>
  <si>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</si>
  <si>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</si>
  <si>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</si>
  <si>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</si>
  <si>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</si>
  <si>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</si>
  <si>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</si>
  <si>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</si>
  <si>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</si>
  <si>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</si>
  <si>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</si>
  <si>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</si>
  <si>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</si>
  <si>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</si>
  <si>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</si>
  <si>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</si>
  <si>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</si>
  <si>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</si>
  <si>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</si>
  <si>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</si>
  <si>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</si>
  <si>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</si>
  <si>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</si>
  <si>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</si>
  <si>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</si>
  <si>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</si>
  <si>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</si>
  <si>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</si>
  <si>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</si>
  <si>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</si>
  <si>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</si>
  <si>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</si>
  <si>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</si>
  <si>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</si>
  <si>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</si>
  <si>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</si>
  <si>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</si>
  <si>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</si>
  <si>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</si>
  <si>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</si>
  <si>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</si>
  <si>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</si>
  <si>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</si>
  <si>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</si>
  <si>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</si>
  <si>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</si>
  <si>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</si>
  <si>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</si>
  <si>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</si>
  <si>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</si>
  <si>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</si>
  <si>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</si>
  <si>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</si>
  <si>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</si>
  <si>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</si>
  <si>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</si>
  <si>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</si>
  <si>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</si>
  <si>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</si>
  <si>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</si>
  <si>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</si>
  <si>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</si>
  <si>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</si>
  <si>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</si>
  <si>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</si>
  <si>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</si>
  <si>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</si>
  <si>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</si>
  <si>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</si>
  <si>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</si>
  <si>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</si>
  <si>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</si>
  <si>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</si>
  <si>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</si>
  <si>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</si>
  <si>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</si>
  <si>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</si>
  <si>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</si>
  <si>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</si>
  <si>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</si>
  <si>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</si>
  <si>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</si>
  <si>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</si>
  <si>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</si>
  <si>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</si>
  <si>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</si>
  <si>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</si>
  <si>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</si>
  <si>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</si>
  <si>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</si>
  <si>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</si>
  <si>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</si>
  <si>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</si>
  <si>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</si>
  <si>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</si>
  <si>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</si>
  <si>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</si>
  <si>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</si>
  <si>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</si>
  <si>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</si>
  <si>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</si>
  <si>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</si>
  <si>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</si>
  <si>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</si>
  <si>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</si>
  <si>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</si>
  <si>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</si>
  <si>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</si>
  <si>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</si>
  <si>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</si>
  <si>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</si>
  <si>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</si>
  <si>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</si>
  <si>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</si>
  <si>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</si>
  <si>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</si>
  <si>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</si>
  <si>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</si>
  <si>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</si>
  <si>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</si>
  <si>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</si>
  <si>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</si>
  <si>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</si>
  <si>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</si>
  <si>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</si>
  <si>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</si>
  <si>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</si>
  <si>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</si>
  <si>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</si>
  <si>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</si>
  <si>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</si>
  <si>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</si>
  <si>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</si>
  <si>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</si>
  <si>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</si>
  <si>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</si>
  <si>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</si>
  <si>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</si>
  <si>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</si>
  <si>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</si>
  <si>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</si>
  <si>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</si>
  <si>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</si>
  <si>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</si>
  <si>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</si>
  <si>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</si>
  <si>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</si>
  <si>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</si>
  <si>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</si>
  <si>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</si>
  <si>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</si>
  <si>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</si>
  <si>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</si>
  <si>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</si>
  <si>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</si>
  <si>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</si>
  <si>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</si>
  <si>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</si>
  <si>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</si>
  <si>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</si>
  <si>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</si>
  <si>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</si>
  <si>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</si>
  <si>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</si>
  <si>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</si>
  <si>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</si>
  <si>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</si>
  <si>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</si>
  <si>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</si>
  <si>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</si>
  <si>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</si>
  <si>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</si>
  <si>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</si>
  <si>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</si>
  <si>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</si>
  <si>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</si>
  <si>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</si>
  <si>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</si>
  <si>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</si>
  <si>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</si>
  <si>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</si>
  <si>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</si>
  <si>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</si>
  <si>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</si>
  <si>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</si>
  <si>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</si>
  <si>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</si>
  <si>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</si>
  <si>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</si>
  <si>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</si>
  <si>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</si>
  <si>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</si>
  <si>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</si>
  <si>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</si>
  <si>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</si>
  <si>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</si>
  <si>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</si>
  <si>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</si>
  <si>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</si>
  <si>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</si>
  <si>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</si>
  <si>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</si>
  <si>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</si>
  <si>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</si>
  <si>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</si>
  <si>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</si>
  <si>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</si>
  <si>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</si>
  <si>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</si>
  <si>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</si>
  <si>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</si>
  <si>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</si>
  <si>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</si>
  <si>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</si>
  <si>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</si>
  <si>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</si>
  <si>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</si>
  <si>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</si>
  <si>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</si>
  <si>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</si>
  <si>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</si>
  <si>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</si>
  <si>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</si>
  <si>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</si>
  <si>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</si>
  <si>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</si>
  <si>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</si>
  <si>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</si>
  <si>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</si>
  <si>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</si>
  <si>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</si>
  <si>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</si>
  <si>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</si>
  <si>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</si>
  <si>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</si>
  <si>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</si>
  <si>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</si>
  <si>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</si>
  <si>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</si>
  <si>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</si>
  <si>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</si>
  <si>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</si>
  <si>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</si>
  <si>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</si>
  <si>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</si>
  <si>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</si>
  <si>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</si>
  <si>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</si>
  <si>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</si>
  <si>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</si>
  <si>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</si>
  <si>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</si>
  <si>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</si>
  <si>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</si>
  <si>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</si>
  <si>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</si>
  <si>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</si>
  <si>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</si>
  <si>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</si>
  <si>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</si>
  <si>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</si>
  <si>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</si>
  <si>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</si>
  <si>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</si>
  <si>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</si>
  <si>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</si>
  <si>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</si>
  <si>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</si>
  <si>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</si>
  <si>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</si>
  <si>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</si>
  <si>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</si>
  <si>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</si>
  <si>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</si>
  <si>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</si>
  <si>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</si>
  <si>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</si>
  <si>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</si>
  <si>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</si>
  <si>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</si>
  <si>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</si>
  <si>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</si>
  <si>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</si>
  <si>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</si>
  <si>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</si>
  <si>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</si>
  <si>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</si>
  <si>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</si>
  <si>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</si>
  <si>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</si>
  <si>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</si>
  <si>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</si>
  <si>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</si>
  <si>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</si>
  <si>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</si>
  <si>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</si>
  <si>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</si>
  <si>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</si>
  <si>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</si>
  <si>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</si>
  <si>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</si>
  <si>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</si>
  <si>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</si>
  <si>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</si>
  <si>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</si>
  <si>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</si>
  <si>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</si>
  <si>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</si>
  <si>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</si>
  <si>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</si>
  <si>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</si>
  <si>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</si>
  <si>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</si>
  <si>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</si>
  <si>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</si>
  <si>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</si>
  <si>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</si>
  <si>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</si>
  <si>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</si>
  <si>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</si>
  <si>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</si>
  <si>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</si>
  <si>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</si>
  <si>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</si>
  <si>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</si>
  <si>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</si>
  <si>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</si>
  <si>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</si>
  <si>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</si>
  <si>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</si>
  <si>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</si>
  <si>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</si>
  <si>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</si>
  <si>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</si>
  <si>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</si>
  <si>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</si>
  <si>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</si>
  <si>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</si>
  <si>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</si>
  <si>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</si>
  <si>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</si>
  <si>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</si>
  <si>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</si>
  <si>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</si>
  <si>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</si>
  <si>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</si>
  <si>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</si>
  <si>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</si>
  <si>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</si>
  <si>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</si>
  <si>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</si>
  <si>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</si>
  <si>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</si>
  <si>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</si>
  <si>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</si>
  <si>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</si>
  <si>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</si>
  <si>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</si>
  <si>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</si>
  <si>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</si>
  <si>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</si>
  <si>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</si>
  <si>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</si>
  <si>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</si>
  <si>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</si>
  <si>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</si>
  <si>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</si>
  <si>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</si>
  <si>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</si>
  <si>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</si>
  <si>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</si>
  <si>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</si>
  <si>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</si>
  <si>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</si>
  <si>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</si>
  <si>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</si>
  <si>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</si>
  <si>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</si>
  <si>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</si>
  <si>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</si>
  <si>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</si>
  <si>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</si>
  <si>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</si>
  <si>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</si>
  <si>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</si>
  <si>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</si>
  <si>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</si>
  <si>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</si>
  <si>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</si>
  <si>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</si>
  <si>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</si>
  <si>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</si>
  <si>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</si>
  <si>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</si>
  <si>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</si>
  <si>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</si>
  <si>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</si>
  <si>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</si>
  <si>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</si>
  <si>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</si>
  <si>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</si>
  <si>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</si>
  <si>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</si>
  <si>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</si>
  <si>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</si>
  <si>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</si>
  <si>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</si>
  <si>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</si>
  <si>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</si>
  <si>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</si>
  <si>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</si>
  <si>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</si>
  <si>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</si>
  <si>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</si>
  <si>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</si>
  <si>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</si>
  <si>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</si>
  <si>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</si>
  <si>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</si>
  <si>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</si>
  <si>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</si>
  <si>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</si>
  <si>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</si>
  <si>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</si>
  <si>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</si>
  <si>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</si>
  <si>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</si>
  <si>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</si>
  <si>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</si>
  <si>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</si>
  <si>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</si>
  <si>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</si>
  <si>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</si>
  <si>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</si>
  <si>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</si>
  <si>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</si>
  <si>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</si>
  <si>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</si>
  <si>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</si>
  <si>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</si>
  <si>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</si>
  <si>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</si>
  <si>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</si>
  <si>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</si>
  <si>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</si>
  <si>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</si>
  <si>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</si>
  <si>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</si>
  <si>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</si>
  <si>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</si>
  <si>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</si>
  <si>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</si>
  <si>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</si>
  <si>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</si>
  <si>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</si>
  <si>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</si>
  <si>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</si>
  <si>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</si>
  <si>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</si>
  <si>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</si>
  <si>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</si>
  <si>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</si>
  <si>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</si>
  <si>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</si>
  <si>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</si>
  <si>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</si>
  <si>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</si>
  <si>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</si>
  <si>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</si>
  <si>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</si>
  <si>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</si>
  <si>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</si>
  <si>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</si>
  <si>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</si>
  <si>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</si>
  <si>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</si>
  <si>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</si>
  <si>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</si>
  <si>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</si>
  <si>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</si>
  <si>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</si>
  <si>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</si>
  <si>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</si>
  <si>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</si>
  <si>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</si>
  <si>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</si>
  <si>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</si>
  <si>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</si>
  <si>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</si>
  <si>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</si>
  <si>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</si>
  <si>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</si>
  <si>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</si>
  <si>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</si>
  <si>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</si>
  <si>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</si>
  <si>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</si>
  <si>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</si>
  <si>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</si>
  <si>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</si>
  <si>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</si>
  <si>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</si>
  <si>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</si>
  <si>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</si>
  <si>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</si>
  <si>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</si>
  <si>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</si>
  <si>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</si>
  <si>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</si>
  <si>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</si>
  <si>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</si>
  <si>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</si>
  <si>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</si>
  <si>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</si>
  <si>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</si>
  <si>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</si>
  <si>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</si>
  <si>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</si>
  <si>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</si>
  <si>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</si>
  <si>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</si>
  <si>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</si>
  <si>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</si>
  <si>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</si>
  <si>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</si>
  <si>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</si>
  <si>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</si>
  <si>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</si>
  <si>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</si>
  <si>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</si>
  <si>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</si>
  <si>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</si>
  <si>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</si>
  <si>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</si>
  <si>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</si>
  <si>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</si>
  <si>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</si>
  <si>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</si>
  <si>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</si>
  <si>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</si>
  <si>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</si>
  <si>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</si>
  <si>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</si>
  <si>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</si>
  <si>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</si>
  <si>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</si>
  <si>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</si>
  <si>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</si>
  <si>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</si>
  <si>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</si>
  <si>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</si>
  <si>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</si>
  <si>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</si>
  <si>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</si>
  <si>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</si>
  <si>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</si>
  <si>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</si>
  <si>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</si>
  <si>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</si>
  <si>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</si>
  <si>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</si>
  <si>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</si>
  <si>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</si>
  <si>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</si>
  <si>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</si>
  <si>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</si>
  <si>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</si>
  <si>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</si>
  <si>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</si>
  <si>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</si>
  <si>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</si>
  <si>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</si>
  <si>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</si>
  <si>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</si>
  <si>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</si>
  <si>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</si>
  <si>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</si>
  <si>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</si>
  <si>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</si>
  <si>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</si>
  <si>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</si>
  <si>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</si>
  <si>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</si>
  <si>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</si>
  <si>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</si>
  <si>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</si>
  <si>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</si>
  <si>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</si>
  <si>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</si>
  <si>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</si>
  <si>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</si>
  <si>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</si>
  <si>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</si>
  <si>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</si>
  <si>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</si>
  <si>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</si>
  <si>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</si>
  <si>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</si>
  <si>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</si>
  <si>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</si>
  <si>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</si>
  <si>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</si>
  <si>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</si>
  <si>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</si>
  <si>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</si>
  <si>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</si>
  <si>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</si>
  <si>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</si>
  <si>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</si>
  <si>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</si>
  <si>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</si>
  <si>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</si>
  <si>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</si>
  <si>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</si>
  <si>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</si>
  <si>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</si>
  <si>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</si>
  <si>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</si>
  <si>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</si>
  <si>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</si>
  <si>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</si>
  <si>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</si>
  <si>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</si>
  <si>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</si>
  <si>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</si>
  <si>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</si>
  <si>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</si>
  <si>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</si>
  <si>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</si>
  <si>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</si>
  <si>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</si>
  <si>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</si>
  <si>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</si>
  <si>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</si>
  <si>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</si>
  <si>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</si>
  <si>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</si>
  <si>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</si>
  <si>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</si>
  <si>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</si>
  <si>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</si>
  <si>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</si>
  <si>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</si>
  <si>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</si>
  <si>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</si>
  <si>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</si>
  <si>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</si>
  <si>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</si>
  <si>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</si>
  <si>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</si>
  <si>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</si>
  <si>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</si>
  <si>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</si>
  <si>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</si>
  <si>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</si>
  <si>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</si>
  <si>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</si>
  <si>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</si>
  <si>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</si>
  <si>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</si>
  <si>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</si>
  <si>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</si>
  <si>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</si>
  <si>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</si>
  <si>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</si>
  <si>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</si>
  <si>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</si>
  <si>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</si>
  <si>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</si>
  <si>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</si>
  <si>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</si>
  <si>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</si>
  <si>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</si>
  <si>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</si>
  <si>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</si>
  <si>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</si>
  <si>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</si>
  <si>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</si>
  <si>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</si>
  <si>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</si>
  <si>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</si>
  <si>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</si>
  <si>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</si>
  <si>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</si>
  <si>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</si>
  <si>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</si>
  <si>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</si>
  <si>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</si>
  <si>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</si>
  <si>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</si>
  <si>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</si>
  <si>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</si>
  <si>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</si>
  <si>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</si>
  <si>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</si>
  <si>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</si>
  <si>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</si>
  <si>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</si>
  <si>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</si>
  <si>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</si>
  <si>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</si>
  <si>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</si>
  <si>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</si>
  <si>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</si>
  <si>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</si>
  <si>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</si>
  <si>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</si>
  <si>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</si>
  <si>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</si>
  <si>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</si>
  <si>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</si>
  <si>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</si>
  <si>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</si>
  <si>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</si>
  <si>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</si>
  <si>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</si>
  <si>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</si>
  <si>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</si>
  <si>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</si>
  <si>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</si>
  <si>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</si>
  <si>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</si>
  <si>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</si>
  <si>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</si>
  <si>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</si>
  <si>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</si>
  <si>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</si>
  <si>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</si>
  <si>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</si>
  <si>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</si>
  <si>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</si>
  <si>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</si>
  <si>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</si>
  <si>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</si>
  <si>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</si>
  <si>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</si>
  <si>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</si>
  <si>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</si>
  <si>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</si>
  <si>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</si>
  <si>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</si>
  <si>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</si>
  <si>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</si>
  <si>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</si>
  <si>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</si>
  <si>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</si>
  <si>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</si>
  <si>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</si>
  <si>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</si>
  <si>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</si>
  <si>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</si>
  <si>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</si>
  <si>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</si>
  <si>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</si>
  <si>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</si>
  <si>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</si>
  <si>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</si>
  <si>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</si>
  <si>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</si>
  <si>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</si>
  <si>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</si>
  <si>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</si>
  <si>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</si>
  <si>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</si>
  <si>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</si>
  <si>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</si>
  <si>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</si>
  <si>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</si>
  <si>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</si>
  <si>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</si>
  <si>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</si>
  <si>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</si>
  <si>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</si>
  <si>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</si>
  <si>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</si>
  <si>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</si>
  <si>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</si>
  <si>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</si>
  <si>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</si>
  <si>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</si>
  <si>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</si>
  <si>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</si>
  <si>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</si>
  <si>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</si>
  <si>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</si>
  <si>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</si>
  <si>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</si>
  <si>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</si>
  <si>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</si>
  <si>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</si>
  <si>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</si>
  <si>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</si>
  <si>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</si>
  <si>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</si>
  <si>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</si>
  <si>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</si>
  <si>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</si>
  <si>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</si>
  <si>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</si>
  <si>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</si>
  <si>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</si>
  <si>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</si>
  <si>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</si>
  <si>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</si>
  <si>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</si>
  <si>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</si>
  <si>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</si>
  <si>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</si>
  <si>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</si>
  <si>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</si>
  <si>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</si>
  <si>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</si>
  <si>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</si>
  <si>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</si>
  <si>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</si>
  <si>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</si>
  <si>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</si>
  <si>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</si>
  <si>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</si>
  <si>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</si>
  <si>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</si>
  <si>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</si>
  <si>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</si>
  <si>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</si>
  <si>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</si>
  <si>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</si>
  <si>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</si>
  <si>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</si>
  <si>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</si>
  <si>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</si>
  <si>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</si>
  <si>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</si>
  <si>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</si>
  <si>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</si>
  <si>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</si>
  <si>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</si>
  <si>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</si>
  <si>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</si>
  <si>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</si>
  <si>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</si>
  <si>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</si>
  <si>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</si>
  <si>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</si>
  <si>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</si>
  <si>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</si>
  <si>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</si>
  <si>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</si>
  <si>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</si>
  <si>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</si>
  <si>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</si>
  <si>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</si>
  <si>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</si>
  <si>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</si>
  <si>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</si>
  <si>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</si>
  <si>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</si>
  <si>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</si>
  <si>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</si>
  <si>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</si>
  <si>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</si>
  <si>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</si>
  <si>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</si>
  <si>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</si>
  <si>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</si>
  <si>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</si>
  <si>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</si>
  <si>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</si>
  <si>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</si>
  <si>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</si>
  <si>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</si>
  <si>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</si>
  <si>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</si>
  <si>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</si>
  <si>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</si>
  <si>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</si>
  <si>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</si>
  <si>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</si>
  <si>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</si>
  <si>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</si>
  <si>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</si>
  <si>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</si>
  <si>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</si>
  <si>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</si>
  <si>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</si>
  <si>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</si>
  <si>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</si>
  <si>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</si>
  <si>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</si>
  <si>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</si>
  <si>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</si>
  <si>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</si>
  <si>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</si>
  <si>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</si>
  <si>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</si>
  <si>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</si>
  <si>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</si>
  <si>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</si>
  <si>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</si>
  <si>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</si>
  <si>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</si>
  <si>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</si>
  <si>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</si>
  <si>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</si>
  <si>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</si>
  <si>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</si>
  <si>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</si>
  <si>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</si>
  <si>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</si>
  <si>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</si>
  <si>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</si>
  <si>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</si>
  <si>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</si>
  <si>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</si>
  <si>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</si>
  <si>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</si>
  <si>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</si>
  <si>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</si>
  <si>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</si>
  <si>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</si>
  <si>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</si>
  <si>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</si>
  <si>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</si>
  <si>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</si>
  <si>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</si>
  <si>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</si>
  <si>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</si>
  <si>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</si>
  <si>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</si>
  <si>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</si>
  <si>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</si>
  <si>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</si>
  <si>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</si>
  <si>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</si>
  <si>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</si>
  <si>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</si>
  <si>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</si>
  <si>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</si>
  <si>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</si>
  <si>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</si>
  <si>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</si>
  <si>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</si>
  <si>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</si>
  <si>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</si>
  <si>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</si>
  <si>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</si>
  <si>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</si>
  <si>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</si>
  <si>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</si>
  <si>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</si>
  <si>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</si>
  <si>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</si>
  <si>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</si>
  <si>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</si>
  <si>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</si>
  <si>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</si>
  <si>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</si>
  <si>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</si>
  <si>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</si>
  <si>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</si>
  <si>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</si>
  <si>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</si>
  <si>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</si>
  <si>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</si>
  <si>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</si>
  <si>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</si>
  <si>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</si>
  <si>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</si>
  <si>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</si>
  <si>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</si>
  <si>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</si>
  <si>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</si>
  <si>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</si>
  <si>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</si>
  <si>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</si>
  <si>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</si>
  <si>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</si>
  <si>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</si>
  <si>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</si>
  <si>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</si>
  <si>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</si>
  <si>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</si>
  <si>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</si>
  <si>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</si>
  <si>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</si>
  <si>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</si>
  <si>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</si>
  <si>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</si>
  <si>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</si>
  <si>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</si>
  <si>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</si>
  <si>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</si>
  <si>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</si>
  <si>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</si>
  <si>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</si>
  <si>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</si>
  <si>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</si>
  <si>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</si>
  <si>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</si>
  <si>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</si>
  <si>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</si>
  <si>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</si>
  <si>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</si>
  <si>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</si>
  <si>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</si>
  <si>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</si>
  <si>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</si>
  <si>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</si>
  <si>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</si>
  <si>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</si>
  <si>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</si>
  <si>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</si>
  <si>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</si>
  <si>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</si>
  <si>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</si>
  <si>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</si>
  <si>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</si>
  <si>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</si>
  <si>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</si>
  <si>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</si>
  <si>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</si>
  <si>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</si>
  <si>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</si>
  <si>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</si>
  <si>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</si>
  <si>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</si>
  <si>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</si>
  <si>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</si>
  <si>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</si>
  <si>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</si>
  <si>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</si>
  <si>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</si>
  <si>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</si>
  <si>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</si>
  <si>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</si>
  <si>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</si>
  <si>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</si>
  <si>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</si>
  <si>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</si>
  <si>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</si>
  <si>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</si>
  <si>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</si>
  <si>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</si>
  <si>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</si>
  <si>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</si>
  <si>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</si>
  <si>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</si>
  <si>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</si>
  <si>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</si>
  <si>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</si>
  <si>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</si>
  <si>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</si>
  <si>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</si>
  <si>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</si>
  <si>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</si>
  <si>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</si>
  <si>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</si>
  <si>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</si>
  <si>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</si>
  <si>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</si>
  <si>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</si>
  <si>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</si>
  <si>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</si>
  <si>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</si>
  <si>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</si>
  <si>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</si>
  <si>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</si>
  <si>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</si>
  <si>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</si>
  <si>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</si>
  <si>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</si>
  <si>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</si>
  <si>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</si>
  <si>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</si>
  <si>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</si>
  <si>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</si>
  <si>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</si>
  <si>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</si>
  <si>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</si>
  <si>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</si>
  <si>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</si>
  <si>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</si>
  <si>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</si>
  <si>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</si>
  <si>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</si>
  <si>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</si>
  <si>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</si>
  <si>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</si>
  <si>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</si>
  <si>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</si>
  <si>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</si>
  <si>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</si>
  <si>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</si>
  <si>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</si>
  <si>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</si>
  <si>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</si>
  <si>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</si>
  <si>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</si>
  <si>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</si>
  <si>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</si>
  <si>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</si>
  <si>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</si>
  <si>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</si>
  <si>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</si>
  <si>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</si>
  <si>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</si>
  <si>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</si>
  <si>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</si>
  <si>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</si>
  <si>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</si>
  <si>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</si>
  <si>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</si>
  <si>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</si>
  <si>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</si>
  <si>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</si>
  <si>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</si>
  <si>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</si>
  <si>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</si>
  <si>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</si>
  <si>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</si>
  <si>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</si>
  <si>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</si>
  <si>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</si>
  <si>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</si>
  <si>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</si>
  <si>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</si>
  <si>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</si>
  <si>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</si>
  <si>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</si>
  <si>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</si>
  <si>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</si>
  <si>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</si>
  <si>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</si>
  <si>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</si>
  <si>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</si>
  <si>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</si>
  <si>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</si>
  <si>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</si>
  <si>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</si>
  <si>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</si>
  <si>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</si>
  <si>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</si>
  <si>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</si>
  <si>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</si>
  <si>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</si>
  <si>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</si>
  <si>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</si>
  <si>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</si>
  <si>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</si>
  <si>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</si>
  <si>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</si>
  <si>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</si>
  <si>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</si>
  <si>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</si>
  <si>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</si>
  <si>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</si>
  <si>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</si>
  <si>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</si>
  <si>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</si>
  <si>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</si>
  <si>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</si>
  <si>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</si>
  <si>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</si>
  <si>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</si>
  <si>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</si>
  <si>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</si>
  <si>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</si>
  <si>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</si>
  <si>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</si>
  <si>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</si>
  <si>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</si>
  <si>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</si>
  <si>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</si>
  <si>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</si>
  <si>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</si>
  <si>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</si>
  <si>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</si>
  <si>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</si>
  <si>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</si>
  <si>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</si>
  <si>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</si>
  <si>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</si>
  <si>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</si>
  <si>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</si>
  <si>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</si>
  <si>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</si>
  <si>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</si>
  <si>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</si>
  <si>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</si>
  <si>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</si>
  <si>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</si>
  <si>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</si>
  <si>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</si>
  <si>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</si>
  <si>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</si>
  <si>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</si>
  <si>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</si>
  <si>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</si>
  <si>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</si>
  <si>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</si>
  <si>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</si>
  <si>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</si>
  <si>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</si>
  <si>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</si>
  <si>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</si>
  <si>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</si>
  <si>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</si>
  <si>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</si>
  <si>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</si>
  <si>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</si>
  <si>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</si>
  <si>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</si>
  <si>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</si>
  <si>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</si>
  <si>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</si>
  <si>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</si>
  <si>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</si>
  <si>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</si>
  <si>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</si>
  <si>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</si>
  <si>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</si>
  <si>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</si>
  <si>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</si>
  <si>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</si>
  <si>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</si>
  <si>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</si>
  <si>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</si>
  <si>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</si>
  <si>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</si>
  <si>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</si>
  <si>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</si>
  <si>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</si>
  <si>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</si>
  <si>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</si>
  <si>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</si>
  <si>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</si>
  <si>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</si>
  <si>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</si>
  <si>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</si>
  <si>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</si>
  <si>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</si>
  <si>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</si>
  <si>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</si>
  <si>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</si>
  <si>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</si>
  <si>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</si>
  <si>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</si>
  <si>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</si>
  <si>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</si>
  <si>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</si>
  <si>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</si>
  <si>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</si>
  <si>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</si>
  <si>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</si>
  <si>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</si>
  <si>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</si>
  <si>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</si>
  <si>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</si>
  <si>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</si>
  <si>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</si>
  <si>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</si>
  <si>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</si>
  <si>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</si>
  <si>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</si>
  <si>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</si>
  <si>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</si>
  <si>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</si>
  <si>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</si>
  <si>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</si>
  <si>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</si>
  <si>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</si>
  <si>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</si>
  <si>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</si>
  <si>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</si>
  <si>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</si>
  <si>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</si>
  <si>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</si>
  <si>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</si>
  <si>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</si>
  <si>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</si>
  <si>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</si>
  <si>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</si>
  <si>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</si>
  <si>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</si>
  <si>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</si>
  <si>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</si>
  <si>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</si>
  <si>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</si>
  <si>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</si>
  <si>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</si>
  <si>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</si>
  <si>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</si>
  <si>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</si>
  <si>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</si>
  <si>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</si>
  <si>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</si>
  <si>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</si>
  <si>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</si>
  <si>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</si>
  <si>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</si>
  <si>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</si>
  <si>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</si>
  <si>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</si>
  <si>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</si>
  <si>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</si>
  <si>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</si>
  <si>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</si>
  <si>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</si>
  <si>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</si>
  <si>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</si>
  <si>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</si>
  <si>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</si>
  <si>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</si>
  <si>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</si>
  <si>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</si>
  <si>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</si>
  <si>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</si>
  <si>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</si>
  <si>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</si>
  <si>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</si>
  <si>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</si>
  <si>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</si>
  <si>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</si>
  <si>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</si>
  <si>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</si>
  <si>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</si>
  <si>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</si>
  <si>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</si>
  <si>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</si>
  <si>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</si>
  <si>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</si>
  <si>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</si>
  <si>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</si>
  <si>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</si>
  <si>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</si>
  <si>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</si>
  <si>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</si>
  <si>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</si>
  <si>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</si>
  <si>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</si>
  <si>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</si>
  <si>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</si>
  <si>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</si>
  <si>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</si>
  <si>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</si>
  <si>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</si>
  <si>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</si>
  <si>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</si>
  <si>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</si>
  <si>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</si>
  <si>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</si>
  <si>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</si>
  <si>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</si>
  <si>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</si>
  <si>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</si>
  <si>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</si>
  <si>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</si>
  <si>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</si>
  <si>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</si>
  <si>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</si>
  <si>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</si>
  <si>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</si>
  <si>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</si>
  <si>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</si>
  <si>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</si>
  <si>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</si>
  <si>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</si>
  <si>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</si>
  <si>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</si>
  <si>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</si>
  <si>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</si>
  <si>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</si>
  <si>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</si>
  <si>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</si>
  <si>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</si>
  <si>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</si>
  <si>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</si>
  <si>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</si>
  <si>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</si>
  <si>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</si>
  <si>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</si>
  <si>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</si>
  <si>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</si>
  <si>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</si>
  <si>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</si>
  <si>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</si>
  <si>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</si>
  <si>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</si>
  <si>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</si>
  <si>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</si>
  <si>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</si>
  <si>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</si>
  <si>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</si>
  <si>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</si>
  <si>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</si>
  <si>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</si>
  <si>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</si>
  <si>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</si>
  <si>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</si>
  <si>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</si>
  <si>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</si>
  <si>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</si>
  <si>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</si>
  <si>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</si>
  <si>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</si>
  <si>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</si>
  <si>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</si>
  <si>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</si>
  <si>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</si>
  <si>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</si>
  <si>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</si>
  <si>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</si>
  <si>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</si>
  <si>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</si>
  <si>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</si>
  <si>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</si>
  <si>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</si>
  <si>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</si>
  <si>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</si>
  <si>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</si>
  <si>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</si>
  <si>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</si>
  <si>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</si>
  <si>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</si>
  <si>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</si>
  <si>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</si>
  <si>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</si>
  <si>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</si>
  <si>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</si>
  <si>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</si>
  <si>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</si>
  <si>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</si>
  <si>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</si>
  <si>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</si>
  <si>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</si>
  <si>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</si>
  <si>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</si>
  <si>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</si>
  <si>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</si>
  <si>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</si>
  <si>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</si>
  <si>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</si>
  <si>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</si>
  <si>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</si>
  <si>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</si>
  <si>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</si>
  <si>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</si>
  <si>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</si>
  <si>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</si>
  <si>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</si>
  <si>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</si>
  <si>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</si>
  <si>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</si>
  <si>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</si>
  <si>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</si>
  <si>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</si>
  <si>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</si>
  <si>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</si>
  <si>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</si>
  <si>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</si>
  <si>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</si>
  <si>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</si>
  <si>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</si>
  <si>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</si>
  <si>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</si>
  <si>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</si>
  <si>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</si>
  <si>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</si>
  <si>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</si>
  <si>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</si>
  <si>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</si>
  <si>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</si>
  <si>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</si>
  <si>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</si>
  <si>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</si>
  <si>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</si>
  <si>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</si>
  <si>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</si>
  <si>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</si>
  <si>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</si>
  <si>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</si>
  <si>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</si>
  <si>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</si>
  <si>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</si>
  <si>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</si>
  <si>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</si>
  <si>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</si>
  <si>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</si>
  <si>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</si>
  <si>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</si>
  <si>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</si>
  <si>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</si>
  <si>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</si>
  <si>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</si>
  <si>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</si>
  <si>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</si>
  <si>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</si>
  <si>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</si>
  <si>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</si>
  <si>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</si>
  <si>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</si>
  <si>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</si>
  <si>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</si>
  <si>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</si>
  <si>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</si>
  <si>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</si>
  <si>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</si>
  <si>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</si>
  <si>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</si>
  <si>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</si>
  <si>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</si>
  <si>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</si>
  <si>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</si>
  <si>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</si>
  <si>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</si>
  <si>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</si>
  <si>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</si>
  <si>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</si>
  <si>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</si>
  <si>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</si>
  <si>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</si>
  <si>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</si>
  <si>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</si>
  <si>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</si>
  <si>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</si>
  <si>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</si>
  <si>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</si>
  <si>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</si>
  <si>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</si>
  <si>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</si>
  <si>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</si>
  <si>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</si>
  <si>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</si>
  <si>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</si>
  <si>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</si>
  <si>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</si>
  <si>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</si>
  <si>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</si>
  <si>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</si>
  <si>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</si>
  <si>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</si>
  <si>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</si>
  <si>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</si>
  <si>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</si>
  <si>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</si>
  <si>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</si>
  <si>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</si>
  <si>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</si>
  <si>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</si>
  <si>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</si>
  <si>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</si>
  <si>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</si>
  <si>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</si>
  <si>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</si>
  <si>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</si>
  <si>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</si>
  <si>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</si>
  <si>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</si>
  <si>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</si>
  <si>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</si>
  <si>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</si>
  <si>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</si>
  <si>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</si>
  <si>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</si>
  <si>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</si>
  <si>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</si>
  <si>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</si>
  <si>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</si>
  <si>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</si>
  <si>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</si>
  <si>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</si>
  <si>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</si>
  <si>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</si>
  <si>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</si>
  <si>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</si>
  <si>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</si>
  <si>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</si>
  <si>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</si>
  <si>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</si>
  <si>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</si>
  <si>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</si>
  <si>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</si>
  <si>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</si>
  <si>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</si>
  <si>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</si>
  <si>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</si>
  <si>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</si>
  <si>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</si>
  <si>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</si>
  <si>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</si>
  <si>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</si>
  <si>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</si>
  <si>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</si>
  <si>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</si>
  <si>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</si>
  <si>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</si>
  <si>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</si>
  <si>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</si>
  <si>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</si>
  <si>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</si>
  <si>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</si>
  <si>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</si>
  <si>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</si>
  <si>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</si>
  <si>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</si>
  <si>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</si>
  <si>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</si>
  <si>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</si>
  <si>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</si>
  <si>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</si>
  <si>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</si>
  <si>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</si>
  <si>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</si>
  <si>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</si>
  <si>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</si>
  <si>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</si>
  <si>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</si>
  <si>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</si>
  <si>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</si>
  <si>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</si>
  <si>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</si>
  <si>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</si>
  <si>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</si>
  <si>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</si>
  <si>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</si>
  <si>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</si>
  <si>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</si>
  <si>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</si>
  <si>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</si>
  <si>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</si>
  <si>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</si>
  <si>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</si>
  <si>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</si>
  <si>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</si>
  <si>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</si>
  <si>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</si>
  <si>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</si>
  <si>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</si>
  <si>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</si>
  <si>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</si>
  <si>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</si>
  <si>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</si>
  <si>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</si>
  <si>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</si>
  <si>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</si>
  <si>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</si>
  <si>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</si>
  <si>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</si>
  <si>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</si>
  <si>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</si>
  <si>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</si>
  <si>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</si>
  <si>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</si>
  <si>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</si>
  <si>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</si>
  <si>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</si>
  <si>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</si>
  <si>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</si>
  <si>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</si>
  <si>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</si>
  <si>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</si>
  <si>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</si>
  <si>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</si>
  <si>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</si>
  <si>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</si>
  <si>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</si>
  <si>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</si>
  <si>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</si>
  <si>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</si>
  <si>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</si>
  <si>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</si>
  <si>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</si>
  <si>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</si>
  <si>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</si>
  <si>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</si>
  <si>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</si>
  <si>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</si>
  <si>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</si>
  <si>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</si>
  <si>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</si>
  <si>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</si>
  <si>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</si>
  <si>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</si>
  <si>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</si>
  <si>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</si>
  <si>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</si>
  <si>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</si>
  <si>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</si>
  <si>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</si>
  <si>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</si>
  <si>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</si>
  <si>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</si>
  <si>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</si>
  <si>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</si>
  <si>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</si>
  <si>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</si>
  <si>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</si>
  <si>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</si>
  <si>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</si>
  <si>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</si>
  <si>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</si>
  <si>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</si>
  <si>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</si>
  <si>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</si>
  <si>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</si>
  <si>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</si>
  <si>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</si>
  <si>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</si>
  <si>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</si>
  <si>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</si>
  <si>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</si>
  <si>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</si>
  <si>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</si>
  <si>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</si>
  <si>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</si>
  <si>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</si>
  <si>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</si>
  <si>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</si>
  <si>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</si>
  <si>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</si>
  <si>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</si>
  <si>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</si>
  <si>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</si>
  <si>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</si>
  <si>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</si>
  <si>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</si>
  <si>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</si>
  <si>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</si>
  <si>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</si>
  <si>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</si>
  <si>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</si>
  <si>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</si>
  <si>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</si>
  <si>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</si>
  <si>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</si>
  <si>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</si>
  <si>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</si>
  <si>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</si>
  <si>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</si>
  <si>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</si>
  <si>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</si>
  <si>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</si>
  <si>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</si>
  <si>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</si>
  <si>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</si>
  <si>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</si>
  <si>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</si>
  <si>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</si>
  <si>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</si>
  <si>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</si>
  <si>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</si>
  <si>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</si>
  <si>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</si>
  <si>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</si>
  <si>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</si>
  <si>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</si>
  <si>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</si>
  <si>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</si>
  <si>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</si>
  <si>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</si>
  <si>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</si>
  <si>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</si>
  <si>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</si>
  <si>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</si>
  <si>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</si>
  <si>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</si>
  <si>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</si>
  <si>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</si>
  <si>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</si>
  <si>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</si>
  <si>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</si>
  <si>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</si>
  <si>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</si>
  <si>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</si>
  <si>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</si>
  <si>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</si>
  <si>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</si>
  <si>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</si>
  <si>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</si>
  <si>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</si>
  <si>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</si>
  <si>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</si>
  <si>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</si>
  <si>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</si>
  <si>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</si>
  <si>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</si>
  <si>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</si>
  <si>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</si>
  <si>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</si>
  <si>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</si>
  <si>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</si>
  <si>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</si>
  <si>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</si>
  <si>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</si>
  <si>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</si>
  <si>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</si>
  <si>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</si>
  <si>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</si>
  <si>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</si>
  <si>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</si>
  <si>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</si>
  <si>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</si>
  <si>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</si>
  <si>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</si>
  <si>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</si>
  <si>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</si>
  <si>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</si>
  <si>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</si>
  <si>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</si>
  <si>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</si>
  <si>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</si>
  <si>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</si>
  <si>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</si>
  <si>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</si>
  <si>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</si>
  <si>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</si>
  <si>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</si>
  <si>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</si>
  <si>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</si>
  <si>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</si>
  <si>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</si>
  <si>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</si>
  <si>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</si>
  <si>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</si>
  <si>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</si>
  <si>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</si>
  <si>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</si>
  <si>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</si>
  <si>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</si>
  <si>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</si>
  <si>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</si>
  <si>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</si>
  <si>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</si>
  <si>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</si>
  <si>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</si>
  <si>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</si>
  <si>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</si>
  <si>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</si>
  <si>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</si>
  <si>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</si>
  <si>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</si>
  <si>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</si>
  <si>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</si>
  <si>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</si>
  <si>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</si>
  <si>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</si>
  <si>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</si>
  <si>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</si>
  <si>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</si>
  <si>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</si>
  <si>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</si>
  <si>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</si>
  <si>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</si>
  <si>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</si>
  <si>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</si>
  <si>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</si>
  <si>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</si>
  <si>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</si>
  <si>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</si>
  <si>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</si>
  <si>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</si>
  <si>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</si>
  <si>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</si>
  <si>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</si>
  <si>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</si>
  <si>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</si>
  <si>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</si>
  <si>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</si>
  <si>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</si>
  <si>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</si>
  <si>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</si>
  <si>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</si>
  <si>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</si>
  <si>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</si>
  <si>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</si>
  <si>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</si>
  <si>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</si>
  <si>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</si>
  <si>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</si>
  <si>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</si>
  <si>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</si>
  <si>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</si>
  <si>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</si>
  <si>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</si>
  <si>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</si>
  <si>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</si>
  <si>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</si>
  <si>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</si>
  <si>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</si>
  <si>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</si>
  <si>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</si>
  <si>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</si>
  <si>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</si>
  <si>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</si>
  <si>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</si>
  <si>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</si>
  <si>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</si>
  <si>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</si>
  <si>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</si>
  <si>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</si>
  <si>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</si>
  <si>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</si>
  <si>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</si>
  <si>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</si>
  <si>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</si>
  <si>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</si>
  <si>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</si>
  <si>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</si>
  <si>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</si>
  <si>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</si>
  <si>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</si>
  <si>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</si>
  <si>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</si>
  <si>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</si>
  <si>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</si>
  <si>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</si>
  <si>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</si>
  <si>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</si>
  <si>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</si>
  <si>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</si>
  <si>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</si>
  <si>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</si>
  <si>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</si>
  <si>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</si>
  <si>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</si>
  <si>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</si>
  <si>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</si>
  <si>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</si>
  <si>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</si>
  <si>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</si>
  <si>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</si>
  <si>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</si>
  <si>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</si>
  <si>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</si>
  <si>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</si>
  <si>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</si>
  <si>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</si>
  <si>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</si>
  <si>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</si>
  <si>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</si>
  <si>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</si>
  <si>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</si>
  <si>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</si>
  <si>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</si>
  <si>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</si>
  <si>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</si>
  <si>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</si>
  <si>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</si>
  <si>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</si>
  <si>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</si>
  <si>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</si>
  <si>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</si>
  <si>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</si>
  <si>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</si>
  <si>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</si>
  <si>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</si>
  <si>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</si>
  <si>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</si>
  <si>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</si>
  <si>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</si>
  <si>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</si>
  <si>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</si>
  <si>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</si>
  <si>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</si>
  <si>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</si>
  <si>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</si>
  <si>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</si>
  <si>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</si>
  <si>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</si>
  <si>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</si>
  <si>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</si>
  <si>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</si>
  <si>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</si>
  <si>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</si>
  <si>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</si>
  <si>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</si>
  <si>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</si>
  <si>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</si>
  <si>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</si>
  <si>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</si>
  <si>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</si>
  <si>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</si>
  <si>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</si>
  <si>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</si>
  <si>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</si>
  <si>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</si>
  <si>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</si>
  <si>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</si>
  <si>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</si>
  <si>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</si>
  <si>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</si>
  <si>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</si>
  <si>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</si>
  <si>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</si>
  <si>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</si>
  <si>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</si>
  <si>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</si>
  <si>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</si>
  <si>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</si>
  <si>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</si>
  <si>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</si>
  <si>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</si>
  <si>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</si>
  <si>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</si>
  <si>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</si>
  <si>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</si>
  <si>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</si>
  <si>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</si>
  <si>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</si>
  <si>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</si>
  <si>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</si>
  <si>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</si>
  <si>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</si>
  <si>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</si>
  <si>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</si>
  <si>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</si>
  <si>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</si>
  <si>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</si>
  <si>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</si>
  <si>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</si>
  <si>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</si>
  <si>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</si>
  <si>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</si>
  <si>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</si>
  <si>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</si>
  <si>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</si>
  <si>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</si>
  <si>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</si>
  <si>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</si>
  <si>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</si>
  <si>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</si>
  <si>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</si>
  <si>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</si>
  <si>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</si>
  <si>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</si>
  <si>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</si>
  <si>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</si>
  <si>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</si>
  <si>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</si>
  <si>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</si>
  <si>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</si>
  <si>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</si>
  <si>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</si>
  <si>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</si>
  <si>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</si>
  <si>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</si>
  <si>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</si>
  <si>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</si>
  <si>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</si>
  <si>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</si>
  <si>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</si>
  <si>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</si>
  <si>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</si>
  <si>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</si>
  <si>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</si>
  <si>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</si>
  <si>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</si>
  <si>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</si>
  <si>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</si>
  <si>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</si>
  <si>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</si>
  <si>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</si>
  <si>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</si>
  <si>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</si>
  <si>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</si>
  <si>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</si>
  <si>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</si>
  <si>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</si>
  <si>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</si>
  <si>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</si>
  <si>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</si>
  <si>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</si>
  <si>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</si>
  <si>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</si>
  <si>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</si>
  <si>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</si>
  <si>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</si>
  <si>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</si>
  <si>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</si>
  <si>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</si>
  <si>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</si>
  <si>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</si>
  <si>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</si>
  <si>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</si>
  <si>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</si>
  <si>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</si>
  <si>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</si>
  <si>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</si>
  <si>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</si>
  <si>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</si>
  <si>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</si>
  <si>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</si>
  <si>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</si>
  <si>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</si>
  <si>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</si>
  <si>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</si>
  <si>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</si>
  <si>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</si>
  <si>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</si>
  <si>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</si>
  <si>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</si>
  <si>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</si>
  <si>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</si>
  <si>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</si>
  <si>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</si>
  <si>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</si>
  <si>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</si>
  <si>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</si>
  <si>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</si>
  <si>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</si>
  <si>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</si>
  <si>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</si>
  <si>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</si>
  <si>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</si>
  <si>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</si>
  <si>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</si>
  <si>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</si>
  <si>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</si>
  <si>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</si>
  <si>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</si>
  <si>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</si>
  <si>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</si>
  <si>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</si>
  <si>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</si>
  <si>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</si>
  <si>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</si>
  <si>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</si>
  <si>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</si>
  <si>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</si>
  <si>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</si>
  <si>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</si>
  <si>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</si>
  <si>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</si>
  <si>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</si>
  <si>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</si>
  <si>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</si>
  <si>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</si>
  <si>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</si>
  <si>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</si>
  <si>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</si>
  <si>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</si>
  <si>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</si>
  <si>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</si>
  <si>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</si>
  <si>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</si>
  <si>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</si>
  <si>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</si>
  <si>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</si>
  <si>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</si>
  <si>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</si>
  <si>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</si>
  <si>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</si>
  <si>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</si>
  <si>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</si>
  <si>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</si>
  <si>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</si>
  <si>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</si>
  <si>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</si>
  <si>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</si>
  <si>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</si>
  <si>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</si>
  <si>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</si>
  <si>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</si>
  <si>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</si>
  <si>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</si>
  <si>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</si>
  <si>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</si>
  <si>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</si>
  <si>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</si>
  <si>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</si>
  <si>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</si>
  <si>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</si>
  <si>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</si>
  <si>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</si>
  <si>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</si>
  <si>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</si>
  <si>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</si>
  <si>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</si>
  <si>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</si>
  <si>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</si>
  <si>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</si>
  <si>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</si>
  <si>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</si>
  <si>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</si>
  <si>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</si>
  <si>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</si>
  <si>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</si>
  <si>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</si>
  <si>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</si>
  <si>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</si>
  <si>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</si>
  <si>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</si>
  <si>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</si>
  <si>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</si>
  <si>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</si>
  <si>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</si>
  <si>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</si>
  <si>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</si>
  <si>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</si>
  <si>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</si>
  <si>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</si>
  <si>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</si>
  <si>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</si>
  <si>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</si>
  <si>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</si>
  <si>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</si>
  <si>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</si>
  <si>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</si>
  <si>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</si>
  <si>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</si>
  <si>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</si>
  <si>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</si>
  <si>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</si>
  <si>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</si>
  <si>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</si>
  <si>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</si>
  <si>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</si>
  <si>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</si>
  <si>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</si>
  <si>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</si>
  <si>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</si>
  <si>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</si>
  <si>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</si>
  <si>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</si>
  <si>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</si>
  <si>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</si>
  <si>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</si>
  <si>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</si>
  <si>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</si>
  <si>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</si>
  <si>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</si>
  <si>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</si>
  <si>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</si>
  <si>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</si>
  <si>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</si>
  <si>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</si>
  <si>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</si>
  <si>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</si>
  <si>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</si>
  <si>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</si>
  <si>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</si>
  <si>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</si>
  <si>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</si>
  <si>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</si>
  <si>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</si>
  <si>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</si>
  <si>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</si>
  <si>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</si>
  <si>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</si>
  <si>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</si>
  <si>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</si>
  <si>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</si>
  <si>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</si>
  <si>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</si>
  <si>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</si>
  <si>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</si>
  <si>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</si>
  <si>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</si>
  <si>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</si>
  <si>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</si>
  <si>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</si>
  <si>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</si>
  <si>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</si>
  <si>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</si>
  <si>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</si>
  <si>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</si>
  <si>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</si>
  <si>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</si>
  <si>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</si>
  <si>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</si>
  <si>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</si>
  <si>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</si>
  <si>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</si>
  <si>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</si>
  <si>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</si>
  <si>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</si>
  <si>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</si>
  <si>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</si>
  <si>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</si>
  <si>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</si>
  <si>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</si>
  <si>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</si>
  <si>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</si>
  <si>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</si>
  <si>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</si>
  <si>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</si>
  <si>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</si>
  <si>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</si>
  <si>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</si>
  <si>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</si>
  <si>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</si>
  <si>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</si>
  <si>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</si>
  <si>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</si>
  <si>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</si>
  <si>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</si>
  <si>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</si>
  <si>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</si>
  <si>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</si>
  <si>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</si>
  <si>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</si>
  <si>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</si>
  <si>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</si>
  <si>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</si>
  <si>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</si>
  <si>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</si>
  <si>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</si>
  <si>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</si>
  <si>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</si>
  <si>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</si>
  <si>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</si>
  <si>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</si>
  <si>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</si>
  <si>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</si>
  <si>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</si>
  <si>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</si>
  <si>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</si>
  <si>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</si>
  <si>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</si>
  <si>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</si>
  <si>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</si>
  <si>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</si>
  <si>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</si>
  <si>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</si>
  <si>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</si>
  <si>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</si>
  <si>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</si>
  <si>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</si>
  <si>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</si>
  <si>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</si>
  <si>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</si>
  <si>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</si>
  <si>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</si>
  <si>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</si>
  <si>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</si>
  <si>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</si>
  <si>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</si>
  <si>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</si>
  <si>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</si>
  <si>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</si>
  <si>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</si>
  <si>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</si>
  <si>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</si>
  <si>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</si>
  <si>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</si>
  <si>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</si>
  <si>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</si>
  <si>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</si>
  <si>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</si>
  <si>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</si>
  <si>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</si>
  <si>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</si>
  <si>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</si>
  <si>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</si>
  <si>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</si>
  <si>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</si>
  <si>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</si>
  <si>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</si>
  <si>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</si>
  <si>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</si>
  <si>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</si>
  <si>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</si>
  <si>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</si>
  <si>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</si>
  <si>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</si>
  <si>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</si>
  <si>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</si>
  <si>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</si>
  <si>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</si>
  <si>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</si>
  <si>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</si>
  <si>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</si>
  <si>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</si>
  <si>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</si>
  <si>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</si>
  <si>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</si>
  <si>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</si>
  <si>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</si>
  <si>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</si>
  <si>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</si>
  <si>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</si>
  <si>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</si>
  <si>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</si>
  <si>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</si>
  <si>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</si>
  <si>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</si>
  <si>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</si>
  <si>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</si>
  <si>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</si>
  <si>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</si>
  <si>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</si>
  <si>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</si>
  <si>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</si>
  <si>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</si>
  <si>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</si>
  <si>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</si>
  <si>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</si>
  <si>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</si>
  <si>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</si>
  <si>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</si>
  <si>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</si>
  <si>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</si>
  <si>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</si>
  <si>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</si>
  <si>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</si>
  <si>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</si>
  <si>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</si>
  <si>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</si>
  <si>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</si>
  <si>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</si>
  <si>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</si>
  <si>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</si>
  <si>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</si>
  <si>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</si>
  <si>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</si>
  <si>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</si>
  <si>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</si>
  <si>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</si>
  <si>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</si>
  <si>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</si>
  <si>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</si>
  <si>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</si>
  <si>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</si>
  <si>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</si>
  <si>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</si>
  <si>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</si>
  <si>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</si>
  <si>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</si>
  <si>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</si>
  <si>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</si>
  <si>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</si>
  <si>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</si>
  <si>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</si>
  <si>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</si>
  <si>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</si>
  <si>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</si>
  <si>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</si>
  <si>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</si>
  <si>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</si>
  <si>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</si>
  <si>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</si>
  <si>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</si>
  <si>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</si>
  <si>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</si>
  <si>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</si>
  <si>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</si>
  <si>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</si>
  <si>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</si>
  <si>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</si>
  <si>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</si>
  <si>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</si>
  <si>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</si>
  <si>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</si>
  <si>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</si>
  <si>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</si>
  <si>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</si>
  <si>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</si>
  <si>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</si>
  <si>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</si>
  <si>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</si>
  <si>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</si>
  <si>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</si>
  <si>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</si>
  <si>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</si>
  <si>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</si>
  <si>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</si>
  <si>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</si>
  <si>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</si>
  <si>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</si>
  <si>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</si>
  <si>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</si>
  <si>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</si>
  <si>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</si>
  <si>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</si>
  <si>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</si>
  <si>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</si>
  <si>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</si>
  <si>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</si>
  <si>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</si>
  <si>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</si>
  <si>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</si>
  <si>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</si>
  <si>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</si>
  <si>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</si>
  <si>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</si>
  <si>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</si>
  <si>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</si>
  <si>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</si>
  <si>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</si>
  <si>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</si>
  <si>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</si>
  <si>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</si>
  <si>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</si>
  <si>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</si>
  <si>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</si>
  <si>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</si>
  <si>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</si>
  <si>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</si>
  <si>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</si>
  <si>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</si>
  <si>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</si>
  <si>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</si>
  <si>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</si>
  <si>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</si>
  <si>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</si>
  <si>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</si>
  <si>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</si>
  <si>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</si>
  <si>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</si>
  <si>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</si>
  <si>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</si>
  <si>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</si>
  <si>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</si>
  <si>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</si>
  <si>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</si>
  <si>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</si>
  <si>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</si>
  <si>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</si>
  <si>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</si>
  <si>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</si>
  <si>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</si>
  <si>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</si>
  <si>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</si>
  <si>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</si>
  <si>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</si>
  <si>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</si>
  <si>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</si>
  <si>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</si>
  <si>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</si>
  <si>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</si>
  <si>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</si>
  <si>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</si>
  <si>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</si>
  <si>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</si>
  <si>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</si>
  <si>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</si>
  <si>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</si>
  <si>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</si>
  <si>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</si>
  <si>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</si>
  <si>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</si>
  <si>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</si>
  <si>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</si>
  <si>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</si>
  <si>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</si>
  <si>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</si>
  <si>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</si>
  <si>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</si>
  <si>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</si>
  <si>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</si>
  <si>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</si>
  <si>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</si>
  <si>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</si>
  <si>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</si>
  <si>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</si>
  <si>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</si>
  <si>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</si>
  <si>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</si>
  <si>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</si>
  <si>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</si>
  <si>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</si>
  <si>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</si>
  <si>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</si>
  <si>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</si>
  <si>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</si>
  <si>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</si>
  <si>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</si>
  <si>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</si>
  <si>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</si>
  <si>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</si>
  <si>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</si>
  <si>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</si>
  <si>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</si>
  <si>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</si>
  <si>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</si>
  <si>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</si>
  <si>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</si>
  <si>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</si>
  <si>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</si>
  <si>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</si>
  <si>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</si>
  <si>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</si>
  <si>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</si>
  <si>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</si>
  <si>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</si>
  <si>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</si>
  <si>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</si>
  <si>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</si>
  <si>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</si>
  <si>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</si>
  <si>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</si>
  <si>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</si>
  <si>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</si>
  <si>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</si>
  <si>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</si>
  <si>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</si>
  <si>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</si>
  <si>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</si>
  <si>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</si>
  <si>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</si>
  <si>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</si>
  <si>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</si>
  <si>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</si>
  <si>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</si>
  <si>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</si>
  <si>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</si>
  <si>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</si>
  <si>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</si>
  <si>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</si>
  <si>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</si>
  <si>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</si>
  <si>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</si>
  <si>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</si>
  <si>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</si>
  <si>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</si>
  <si>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</si>
  <si>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</si>
  <si>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</si>
  <si>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</si>
  <si>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</si>
  <si>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</si>
  <si>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</si>
  <si>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</si>
  <si>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</si>
  <si>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</si>
  <si>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</si>
  <si>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</si>
  <si>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</si>
  <si>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</si>
  <si>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</si>
  <si>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</si>
  <si>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</si>
  <si>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</si>
  <si>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</si>
  <si>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</si>
  <si>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</si>
  <si>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</si>
  <si>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</si>
  <si>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</si>
  <si>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</si>
  <si>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</si>
  <si>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</si>
  <si>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</si>
  <si>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</si>
  <si>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</si>
  <si>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</si>
  <si>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</si>
  <si>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</si>
  <si>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</si>
  <si>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</si>
  <si>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</si>
  <si>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</si>
  <si>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</si>
  <si>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</si>
  <si>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</si>
  <si>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</si>
  <si>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</si>
  <si>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</si>
  <si>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</si>
  <si>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</si>
  <si>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</si>
  <si>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</si>
  <si>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</si>
  <si>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</si>
  <si>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</si>
  <si>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</si>
  <si>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</si>
  <si>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</si>
  <si>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</si>
  <si>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</si>
  <si>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</si>
  <si>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</si>
  <si>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</si>
  <si>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</si>
  <si>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</si>
  <si>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</si>
  <si>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</si>
  <si>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</si>
  <si>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</si>
  <si>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</si>
  <si>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</si>
  <si>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</si>
  <si>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</si>
  <si>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</si>
  <si>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</si>
  <si>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</si>
  <si>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</si>
  <si>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</si>
  <si>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</si>
  <si>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</si>
  <si>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</si>
  <si>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</si>
  <si>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</si>
  <si>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</si>
  <si>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</si>
  <si>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</si>
  <si>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</si>
  <si>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</si>
  <si>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</si>
  <si>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</si>
  <si>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</si>
  <si>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</si>
  <si>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</si>
  <si>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</si>
  <si>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</si>
  <si>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</si>
  <si>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</si>
  <si>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</si>
  <si>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</si>
  <si>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</si>
  <si>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</si>
  <si>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</si>
  <si>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</si>
  <si>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</si>
  <si>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</si>
  <si>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</si>
  <si>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</si>
  <si>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</si>
  <si>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</si>
  <si>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</si>
  <si>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</si>
  <si>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</si>
  <si>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</si>
  <si>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</si>
  <si>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</si>
  <si>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</si>
  <si>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</si>
  <si>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</si>
  <si>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</si>
  <si>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</si>
  <si>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</si>
  <si>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</si>
  <si>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</si>
  <si>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</si>
  <si>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</si>
  <si>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</si>
  <si>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</si>
  <si>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</si>
  <si>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</si>
  <si>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</si>
  <si>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</si>
  <si>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</si>
  <si>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</si>
  <si>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</si>
  <si>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</si>
  <si>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</si>
  <si>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</si>
  <si>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</si>
  <si>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</si>
  <si>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</si>
  <si>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</si>
  <si>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</si>
  <si>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</si>
  <si>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</si>
  <si>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</si>
  <si>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</si>
  <si>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</si>
  <si>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</si>
  <si>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</si>
  <si>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</si>
  <si>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</si>
  <si>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</si>
  <si>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</si>
  <si>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</si>
  <si>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</si>
  <si>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</si>
  <si>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</si>
  <si>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</si>
  <si>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</si>
  <si>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</si>
  <si>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</si>
  <si>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</si>
  <si>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</si>
  <si>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</si>
  <si>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</si>
  <si>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</si>
  <si>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</si>
  <si>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</si>
  <si>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</si>
  <si>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</si>
  <si>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</si>
  <si>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</si>
  <si>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</si>
  <si>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</si>
  <si>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</si>
  <si>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</si>
  <si>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</si>
  <si>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</si>
  <si>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</si>
  <si>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</si>
  <si>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</si>
  <si>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</si>
  <si>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</si>
  <si>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</si>
  <si>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</si>
  <si>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</si>
  <si>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</si>
  <si>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</si>
  <si>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</si>
  <si>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</si>
  <si>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</si>
  <si>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</si>
  <si>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</si>
  <si>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</si>
  <si>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</si>
  <si>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</si>
  <si>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</si>
  <si>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</si>
  <si>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</si>
  <si>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</si>
  <si>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</si>
  <si>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</si>
  <si>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</si>
  <si>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</si>
  <si>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</si>
  <si>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</si>
  <si>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</si>
  <si>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</si>
  <si>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</si>
  <si>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</si>
  <si>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</si>
  <si>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</si>
  <si>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</si>
  <si>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</si>
  <si>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</si>
  <si>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</si>
  <si>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</si>
  <si>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</si>
  <si>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</si>
  <si>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</si>
  <si>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</si>
  <si>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</si>
  <si>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</si>
  <si>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</si>
  <si>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</si>
  <si>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</si>
  <si>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</si>
  <si>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</si>
  <si>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</si>
  <si>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</si>
  <si>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</si>
  <si>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</si>
  <si>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</si>
  <si>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</si>
  <si>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</si>
  <si>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</si>
  <si>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</si>
  <si>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</si>
  <si>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</si>
  <si>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</si>
  <si>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</si>
  <si>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</si>
  <si>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</si>
  <si>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</si>
  <si>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</si>
  <si>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</si>
  <si>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</si>
  <si>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</si>
  <si>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</si>
  <si>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</si>
  <si>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</si>
  <si>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</si>
  <si>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</si>
  <si>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</si>
  <si>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</si>
  <si>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</si>
  <si>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</si>
  <si>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</si>
  <si>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</si>
  <si>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</si>
  <si>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</si>
  <si>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</si>
  <si>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</si>
  <si>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</si>
  <si>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</si>
  <si>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</si>
  <si>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</si>
  <si>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</si>
  <si>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</si>
  <si>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</si>
  <si>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</si>
  <si>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</si>
  <si>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</si>
  <si>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</si>
  <si>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</si>
  <si>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</si>
  <si>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</si>
  <si>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</si>
  <si>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</si>
  <si>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</si>
  <si>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</si>
  <si>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</si>
  <si>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</si>
  <si>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</si>
  <si>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</si>
  <si>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</si>
  <si>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</si>
  <si>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</si>
  <si>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</si>
  <si>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</si>
  <si>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</si>
  <si>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</si>
  <si>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</si>
  <si>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</si>
  <si>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</si>
  <si>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</si>
  <si>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</si>
  <si>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</si>
  <si>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</si>
  <si>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</si>
  <si>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</si>
  <si>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</si>
  <si>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</si>
  <si>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</si>
  <si>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</si>
  <si>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</si>
  <si>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</si>
  <si>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</si>
  <si>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</si>
  <si>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</si>
  <si>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</si>
  <si>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</si>
  <si>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</si>
  <si>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</si>
  <si>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</si>
  <si>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</si>
  <si>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</si>
  <si>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</si>
  <si>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</si>
  <si>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</si>
  <si>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</si>
  <si>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</si>
  <si>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</si>
  <si>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</si>
  <si>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</si>
  <si>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</si>
  <si>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</si>
  <si>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</si>
  <si>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</si>
  <si>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</si>
  <si>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</si>
  <si>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</si>
  <si>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</si>
  <si>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</si>
  <si>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</si>
  <si>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</si>
  <si>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</si>
  <si>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</si>
  <si>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</si>
  <si>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</si>
  <si>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</si>
  <si>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</si>
  <si>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</si>
  <si>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</si>
  <si>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</si>
  <si>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</si>
  <si>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</si>
  <si>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</si>
  <si>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</si>
  <si>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</si>
  <si>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</si>
  <si>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</si>
  <si>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</si>
  <si>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</si>
  <si>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</si>
  <si>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</si>
  <si>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</si>
  <si>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</si>
  <si>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</si>
  <si>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</si>
  <si>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</si>
  <si>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</si>
  <si>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</si>
  <si>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</si>
  <si>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</si>
  <si>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</si>
  <si>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</si>
  <si>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</si>
  <si>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</si>
  <si>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</si>
  <si>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</si>
  <si>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</si>
  <si>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</si>
  <si>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</si>
  <si>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</si>
  <si>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</si>
  <si>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</si>
  <si>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</si>
  <si>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</si>
  <si>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</si>
  <si>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</si>
  <si>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</si>
  <si>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</si>
  <si>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</si>
  <si>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</si>
  <si>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</si>
  <si>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</si>
  <si>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</si>
  <si>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</si>
  <si>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</si>
  <si>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</si>
  <si>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</si>
  <si>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</si>
  <si>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</si>
  <si>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</si>
  <si>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</si>
  <si>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</si>
  <si>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</si>
  <si>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</si>
  <si>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</si>
  <si>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</si>
  <si>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</si>
  <si>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</si>
  <si>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</si>
  <si>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</si>
  <si>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</si>
  <si>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</si>
  <si>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</si>
  <si>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</si>
  <si>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</si>
  <si>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</si>
  <si>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</si>
  <si>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</si>
  <si>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</si>
  <si>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</si>
  <si>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</si>
  <si>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</si>
  <si>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</si>
  <si>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</si>
  <si>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</si>
  <si>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</si>
  <si>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</si>
  <si>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</si>
  <si>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</si>
  <si>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</si>
  <si>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</si>
  <si>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</si>
  <si>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</si>
  <si>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</si>
  <si>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</si>
  <si>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</si>
  <si>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</si>
  <si>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</si>
  <si>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</si>
  <si>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</si>
  <si>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</si>
  <si>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</si>
  <si>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</si>
  <si>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</si>
  <si>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</si>
  <si>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</si>
  <si>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</si>
  <si>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</si>
  <si>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</si>
  <si>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</si>
  <si>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</si>
  <si>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</si>
  <si>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</si>
  <si>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</si>
  <si>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</si>
  <si>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</si>
  <si>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</si>
  <si>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</si>
  <si>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</si>
  <si>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</si>
  <si>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</si>
  <si>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</si>
  <si>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</si>
  <si>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</si>
  <si>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</si>
  <si>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</si>
  <si>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</si>
  <si>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</si>
  <si>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</si>
  <si>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</si>
  <si>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</si>
  <si>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</si>
  <si>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</si>
  <si>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</si>
  <si>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</si>
  <si>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</si>
  <si>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</si>
  <si>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</si>
  <si>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</si>
  <si>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</si>
  <si>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</si>
  <si>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</si>
  <si>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</si>
  <si>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</si>
  <si>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</si>
  <si>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</si>
  <si>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</si>
  <si>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</si>
  <si>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</si>
  <si>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</si>
  <si>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</si>
  <si>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</si>
  <si>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</si>
  <si>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</si>
  <si>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</si>
  <si>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</si>
  <si>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</si>
  <si>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</si>
  <si>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</si>
  <si>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</si>
  <si>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</si>
  <si>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</si>
  <si>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</si>
  <si>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</si>
  <si>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</si>
  <si>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</si>
  <si>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</si>
  <si>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</si>
  <si>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</si>
  <si>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</si>
  <si>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</si>
  <si>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</si>
  <si>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</si>
  <si>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</si>
  <si>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</si>
  <si>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</si>
  <si>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</si>
  <si>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</si>
  <si>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</si>
  <si>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</si>
  <si>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</si>
  <si>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</si>
  <si>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</si>
  <si>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</si>
  <si>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</si>
  <si>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</si>
  <si>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</si>
  <si>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</si>
  <si>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</si>
  <si>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</si>
  <si>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</si>
  <si>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</si>
  <si>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</si>
  <si>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</si>
  <si>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</si>
  <si>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</si>
  <si>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</si>
  <si>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</si>
  <si>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</si>
  <si>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</si>
  <si>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</si>
  <si>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</si>
  <si>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</si>
  <si>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</si>
  <si>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</si>
  <si>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</si>
  <si>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</si>
  <si>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</si>
  <si>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</si>
  <si>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</si>
  <si>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</si>
  <si>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</si>
  <si>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</si>
  <si>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</si>
  <si>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</si>
  <si>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</si>
  <si>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</si>
  <si>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</si>
  <si>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</si>
  <si>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</si>
  <si>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</si>
  <si>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</si>
  <si>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</si>
  <si>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</si>
  <si>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</si>
  <si>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</si>
  <si>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</si>
  <si>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</si>
  <si>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</si>
  <si>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</si>
  <si>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</si>
  <si>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</si>
  <si>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</si>
  <si>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</si>
  <si>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</si>
  <si>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</si>
  <si>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</si>
  <si>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</si>
  <si>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</si>
  <si>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</si>
  <si>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</si>
  <si>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</si>
  <si>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</si>
  <si>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</si>
  <si>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</si>
  <si>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</si>
  <si>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</si>
  <si>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</si>
  <si>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</si>
  <si>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</si>
  <si>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</si>
  <si>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</si>
  <si>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</si>
  <si>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</si>
  <si>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</si>
  <si>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</si>
  <si>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</si>
  <si>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</si>
  <si>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</si>
  <si>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</si>
  <si>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</si>
  <si>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</si>
  <si>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</si>
  <si>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</si>
  <si>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</si>
  <si>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</si>
  <si>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</si>
  <si>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</si>
  <si>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</si>
  <si>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</si>
  <si>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</si>
  <si>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</si>
  <si>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</si>
  <si>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</si>
  <si>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</si>
  <si>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</si>
  <si>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</si>
  <si>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</si>
  <si>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</si>
  <si>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</si>
  <si>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</si>
  <si>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</si>
  <si>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</si>
  <si>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</si>
  <si>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</si>
  <si>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</si>
  <si>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</si>
  <si>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</si>
  <si>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</si>
  <si>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</si>
  <si>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</si>
  <si>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</si>
  <si>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</si>
  <si>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</si>
  <si>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</si>
  <si>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</si>
  <si>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</si>
  <si>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</si>
  <si>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</si>
  <si>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</si>
  <si>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</si>
  <si>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</si>
  <si>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</si>
  <si>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</si>
  <si>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</si>
  <si>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</si>
  <si>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</si>
  <si>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</si>
  <si>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</si>
  <si>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</si>
  <si>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</si>
  <si>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</si>
  <si>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</si>
  <si>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</si>
  <si>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</si>
  <si>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</si>
  <si>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</si>
  <si>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</si>
  <si>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</si>
  <si>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</si>
  <si>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</si>
  <si>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</si>
  <si>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</si>
  <si>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</si>
  <si>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</si>
  <si>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</si>
  <si>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</si>
  <si>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</si>
  <si>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</si>
  <si>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</si>
  <si>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</si>
  <si>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</si>
  <si>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</si>
  <si>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</si>
  <si>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</si>
  <si>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</si>
  <si>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</si>
  <si>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</si>
  <si>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</si>
  <si>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</si>
  <si>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</si>
  <si>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</si>
  <si>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</si>
  <si>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</si>
  <si>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</si>
  <si>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</si>
  <si>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</si>
  <si>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</si>
  <si>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</si>
  <si>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</si>
  <si>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</si>
  <si>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</si>
  <si>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</si>
  <si>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</si>
  <si>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</si>
  <si>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</si>
  <si>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</si>
  <si>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</si>
  <si>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</si>
  <si>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</si>
  <si>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</si>
  <si>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</si>
  <si>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</si>
  <si>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</si>
  <si>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</si>
  <si>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</si>
  <si>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</si>
  <si>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</si>
  <si>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</si>
  <si>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</si>
  <si>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</si>
  <si>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</si>
  <si>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</si>
  <si>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</si>
  <si>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</si>
  <si>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</si>
  <si>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</si>
  <si>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</si>
  <si>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</si>
  <si>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</si>
  <si>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</si>
  <si>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</si>
  <si>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</si>
  <si>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</si>
  <si>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</si>
  <si>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</si>
  <si>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</si>
  <si>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</si>
  <si>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</si>
  <si>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</si>
  <si>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</si>
  <si>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</si>
  <si>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</si>
  <si>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</si>
  <si>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</si>
  <si>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</si>
  <si>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</si>
  <si>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</si>
  <si>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</si>
  <si>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</si>
  <si>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</si>
  <si>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</si>
  <si>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</si>
  <si>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</si>
  <si>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</si>
  <si>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</si>
  <si>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</si>
  <si>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</si>
  <si>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</si>
  <si>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</si>
  <si>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</si>
  <si>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</si>
  <si>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</si>
  <si>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</si>
  <si>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</si>
  <si>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</si>
  <si>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</si>
  <si>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</si>
  <si>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</si>
  <si>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</si>
  <si>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</si>
  <si>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</si>
  <si>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</si>
  <si>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</si>
  <si>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</si>
  <si>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</si>
  <si>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</si>
  <si>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</si>
  <si>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</si>
  <si>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</si>
  <si>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</si>
  <si>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</si>
  <si>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</si>
  <si>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</si>
  <si>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</si>
  <si>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</si>
  <si>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</si>
  <si>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</si>
  <si>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</si>
  <si>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</si>
  <si>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</si>
  <si>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</si>
  <si>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</si>
  <si>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</si>
  <si>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</si>
  <si>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</si>
  <si>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</si>
  <si>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</si>
  <si>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</si>
  <si>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</si>
  <si>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</si>
  <si>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</si>
  <si>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</si>
  <si>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</si>
  <si>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</si>
  <si>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</si>
  <si>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</si>
  <si>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</si>
  <si>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</si>
  <si>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</si>
  <si>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</si>
  <si>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</si>
  <si>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</si>
  <si>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</si>
  <si>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</si>
  <si>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</si>
  <si>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</si>
  <si>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</si>
  <si>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</si>
  <si>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</si>
  <si>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</si>
  <si>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</si>
  <si>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</si>
  <si>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</si>
  <si>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</si>
  <si>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</si>
  <si>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</si>
  <si>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</si>
  <si>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</si>
  <si>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</si>
  <si>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</si>
  <si>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</si>
  <si>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</si>
  <si>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</si>
  <si>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</si>
  <si>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</si>
  <si>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</si>
  <si>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</si>
  <si>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</si>
  <si>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</si>
  <si>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</si>
  <si>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</si>
  <si>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</si>
  <si>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</si>
  <si>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</si>
  <si>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</si>
  <si>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</si>
  <si>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</si>
  <si>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</si>
  <si>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</si>
  <si>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</si>
  <si>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</si>
  <si>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</si>
  <si>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</si>
  <si>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</si>
  <si>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</si>
  <si>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</si>
  <si>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</si>
  <si>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</si>
  <si>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</si>
  <si>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</si>
  <si>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</si>
  <si>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</si>
  <si>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</si>
  <si>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</si>
  <si>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</si>
  <si>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</si>
  <si>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</si>
  <si>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</si>
  <si>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</si>
  <si>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</si>
  <si>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</si>
  <si>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</si>
  <si>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</si>
  <si>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</si>
  <si>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</si>
  <si>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</si>
  <si>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</si>
  <si>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</si>
  <si>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</si>
  <si>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</si>
  <si>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</si>
  <si>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</si>
  <si>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</si>
  <si>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</si>
  <si>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</si>
  <si>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</si>
  <si>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</si>
  <si>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</si>
  <si>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</si>
  <si>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</si>
  <si>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</si>
  <si>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</si>
  <si>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</si>
  <si>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</si>
  <si>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</si>
  <si>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</si>
  <si>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</si>
  <si>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</si>
  <si>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</si>
  <si>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</si>
  <si>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</si>
  <si>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</si>
  <si>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</si>
  <si>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</si>
  <si>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</si>
  <si>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</si>
  <si>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</si>
  <si>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</si>
  <si>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</si>
  <si>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</si>
  <si>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</si>
  <si>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</si>
  <si>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</si>
  <si>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</si>
  <si>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</si>
  <si>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</si>
  <si>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</si>
  <si>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</si>
  <si>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</si>
  <si>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</si>
  <si>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</si>
  <si>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</si>
  <si>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</si>
  <si>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</si>
  <si>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</si>
  <si>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</si>
  <si>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</si>
  <si>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</si>
  <si>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</si>
  <si>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</si>
  <si>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</si>
  <si>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</si>
  <si>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</si>
  <si>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</si>
  <si>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</si>
  <si>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</si>
  <si>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</si>
  <si>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</si>
  <si>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</si>
  <si>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</si>
  <si>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</si>
  <si>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</si>
  <si>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</si>
  <si>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</si>
  <si>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</si>
  <si>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</si>
  <si>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</si>
  <si>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</si>
  <si>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</si>
  <si>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</si>
  <si>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</si>
  <si>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</si>
  <si>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</si>
  <si>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</si>
  <si>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</si>
  <si>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</si>
  <si>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</si>
  <si>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</si>
  <si>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</si>
  <si>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</si>
  <si>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</si>
  <si>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</si>
  <si>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</si>
  <si>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</si>
  <si>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</si>
  <si>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</si>
  <si>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</si>
  <si>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</si>
  <si>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</si>
  <si>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</si>
  <si>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</si>
  <si>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</si>
  <si>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</si>
  <si>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</si>
  <si>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</si>
  <si>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</si>
  <si>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</si>
  <si>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</si>
  <si>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</si>
  <si>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</si>
  <si>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</si>
  <si>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</si>
  <si>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</si>
  <si>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</si>
  <si>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</si>
  <si>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</si>
  <si>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</si>
  <si>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</si>
  <si>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</si>
  <si>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</si>
  <si>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</si>
  <si>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</si>
  <si>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</si>
  <si>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</si>
  <si>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</si>
  <si>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</si>
  <si>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</si>
  <si>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</si>
  <si>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</si>
  <si>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</si>
  <si>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</si>
  <si>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</si>
  <si>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</si>
  <si>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</si>
  <si>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</si>
  <si>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</si>
  <si>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</si>
  <si>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</si>
  <si>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</si>
  <si>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</si>
  <si>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</si>
  <si>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</si>
  <si>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</si>
  <si>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</si>
  <si>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</si>
  <si>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</si>
  <si>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</si>
  <si>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</si>
  <si>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</si>
  <si>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</si>
  <si>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</si>
  <si>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</si>
  <si>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</si>
  <si>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</si>
  <si>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</si>
  <si>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</si>
  <si>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</si>
  <si>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</si>
  <si>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</si>
  <si>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</si>
  <si>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</si>
  <si>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</si>
  <si>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</si>
  <si>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</si>
  <si>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</si>
  <si>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</si>
  <si>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</si>
  <si>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</si>
  <si>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</si>
  <si>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</si>
  <si>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</si>
  <si>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</si>
  <si>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</si>
  <si>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</si>
  <si>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</si>
  <si>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</si>
  <si>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</si>
  <si>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</si>
  <si>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</si>
  <si>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</si>
  <si>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</si>
  <si>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</si>
  <si>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</si>
  <si>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</si>
  <si>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</si>
  <si>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</si>
  <si>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</si>
  <si>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</si>
  <si>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</si>
  <si>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</si>
  <si>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</si>
  <si>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</si>
  <si>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</si>
  <si>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</si>
  <si>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</si>
  <si>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</si>
  <si>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</si>
  <si>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</si>
  <si>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</si>
  <si>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</si>
  <si>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</si>
  <si>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</si>
  <si>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</si>
  <si>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</si>
  <si>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</si>
  <si>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</si>
  <si>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</si>
  <si>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</si>
  <si>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</si>
  <si>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</si>
  <si>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</si>
  <si>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</si>
  <si>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</si>
  <si>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</si>
  <si>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</si>
  <si>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</si>
  <si>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</si>
  <si>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</si>
  <si>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</si>
  <si>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</si>
  <si>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</si>
  <si>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</si>
  <si>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</si>
  <si>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</si>
  <si>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</si>
  <si>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</si>
  <si>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</si>
  <si>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</si>
  <si>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</si>
  <si>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</si>
  <si>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</si>
  <si>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</si>
  <si>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</si>
  <si>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</si>
  <si>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</si>
  <si>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</si>
  <si>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</si>
  <si>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</si>
  <si>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</si>
  <si>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</si>
  <si>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</si>
  <si>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</si>
  <si>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</si>
  <si>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</si>
  <si>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</si>
  <si>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</si>
  <si>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</si>
  <si>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</si>
  <si>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</si>
  <si>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</si>
  <si>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</si>
  <si>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</si>
  <si>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</si>
  <si>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</si>
  <si>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</si>
  <si>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</si>
  <si>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</si>
  <si>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</si>
  <si>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</si>
  <si>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</si>
  <si>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</si>
  <si>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</si>
  <si>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</si>
  <si>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</si>
  <si>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</si>
  <si>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</si>
  <si>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</si>
  <si>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</si>
  <si>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</si>
  <si>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</si>
  <si>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</si>
  <si>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</si>
  <si>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</si>
  <si>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</si>
  <si>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</si>
  <si>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</si>
  <si>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</si>
  <si>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</si>
  <si>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</si>
  <si>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</si>
  <si>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</si>
  <si>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</si>
  <si>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</si>
  <si>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</si>
  <si>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</si>
  <si>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</si>
  <si>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</si>
  <si>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</si>
  <si>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</si>
  <si>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</si>
  <si>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</si>
  <si>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</si>
  <si>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</si>
  <si>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</si>
  <si>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</si>
  <si>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</si>
  <si>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</si>
  <si>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</si>
  <si>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</si>
  <si>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</si>
  <si>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</si>
  <si>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</si>
  <si>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</si>
  <si>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</si>
  <si>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</si>
  <si>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</si>
  <si>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</si>
  <si>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</si>
  <si>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</si>
  <si>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</si>
  <si>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</si>
  <si>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</si>
  <si>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</si>
  <si>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</si>
  <si>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</si>
  <si>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</si>
  <si>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</si>
  <si>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</si>
  <si>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</si>
  <si>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</si>
  <si>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</si>
  <si>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</si>
  <si>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</si>
  <si>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</si>
  <si>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</si>
  <si>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</si>
  <si>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</si>
  <si>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</si>
  <si>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</si>
  <si>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</si>
  <si>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</si>
  <si>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</si>
  <si>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</si>
  <si>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</si>
  <si>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</si>
  <si>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</si>
  <si>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</si>
  <si>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</si>
  <si>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</si>
  <si>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</si>
  <si>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</si>
  <si>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</si>
  <si>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</si>
  <si>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</si>
  <si>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</si>
  <si>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</si>
  <si>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</si>
  <si>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</si>
  <si>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</si>
  <si>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</si>
  <si>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</si>
  <si>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</si>
  <si>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</si>
  <si>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</si>
  <si>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</si>
  <si>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</si>
  <si>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</si>
  <si>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</si>
  <si>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</si>
  <si>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</si>
  <si>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</si>
  <si>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</si>
  <si>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</si>
  <si>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</si>
  <si>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</si>
  <si>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</si>
  <si>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</si>
  <si>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</si>
  <si>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</si>
  <si>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</si>
  <si>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</si>
  <si>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</si>
  <si>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</si>
  <si>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</si>
  <si>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</si>
  <si>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</si>
  <si>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</si>
  <si>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</si>
  <si>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</si>
  <si>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</si>
  <si>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</si>
  <si>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</si>
  <si>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</si>
  <si>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</si>
  <si>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</si>
  <si>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</si>
  <si>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</si>
  <si>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</si>
  <si>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</si>
  <si>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</si>
  <si>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</si>
  <si>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</si>
  <si>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</si>
  <si>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</si>
  <si>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</si>
  <si>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</si>
  <si>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</si>
  <si>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</si>
  <si>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</si>
  <si>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</si>
  <si>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</si>
  <si>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</si>
  <si>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</si>
  <si>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</si>
  <si>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</si>
  <si>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</si>
  <si>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</si>
  <si>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</si>
  <si>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</si>
  <si>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</si>
  <si>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</si>
  <si>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</si>
  <si>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</si>
  <si>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</si>
  <si>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</si>
  <si>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</si>
  <si>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</si>
  <si>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</si>
  <si>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</si>
  <si>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</si>
  <si>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</si>
  <si>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</si>
  <si>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</si>
  <si>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</si>
  <si>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</si>
  <si>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</si>
  <si>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</si>
  <si>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</si>
  <si>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</si>
  <si>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</si>
  <si>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</si>
  <si>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</si>
  <si>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</si>
  <si>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</si>
  <si>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</si>
  <si>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</si>
  <si>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</si>
  <si>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</si>
  <si>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</si>
  <si>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</si>
  <si>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</si>
  <si>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</si>
  <si>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</si>
  <si>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</si>
  <si>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</si>
  <si>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</si>
  <si>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</si>
  <si>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</si>
  <si>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</si>
  <si>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</si>
  <si>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</si>
  <si>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</si>
  <si>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</si>
  <si>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</si>
  <si>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</si>
  <si>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</si>
  <si>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</si>
  <si>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</si>
  <si>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</si>
  <si>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</si>
  <si>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</si>
  <si>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</si>
  <si>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</si>
  <si>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</si>
  <si>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</si>
  <si>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</si>
  <si>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</si>
  <si>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</si>
  <si>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</si>
  <si>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</si>
  <si>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</si>
  <si>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</si>
  <si>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</si>
  <si>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</si>
  <si>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</si>
  <si>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</si>
  <si>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</si>
  <si>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</si>
  <si>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</si>
  <si>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</si>
  <si>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</si>
  <si>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</si>
  <si>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</si>
  <si>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</si>
  <si>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</si>
  <si>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</si>
  <si>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</si>
  <si>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</si>
  <si>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</si>
  <si>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</si>
  <si>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</si>
  <si>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</si>
  <si>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</si>
  <si>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</si>
  <si>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</si>
  <si>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</si>
  <si>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</si>
  <si>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</si>
  <si>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</si>
  <si>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</si>
  <si>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</si>
  <si>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</si>
  <si>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</si>
  <si>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</si>
  <si>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</si>
  <si>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</si>
  <si>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</si>
  <si>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</si>
  <si>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</si>
  <si>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</si>
  <si>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</si>
  <si>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</si>
  <si>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</si>
  <si>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</si>
  <si>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</si>
  <si>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</si>
  <si>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</si>
  <si>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</si>
  <si>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</si>
  <si>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</si>
  <si>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</si>
  <si>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</si>
  <si>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</si>
  <si>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</si>
  <si>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</si>
  <si>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</si>
  <si>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</si>
  <si>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</si>
  <si>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</si>
  <si>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</si>
  <si>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</si>
  <si>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</si>
  <si>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</si>
  <si>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</si>
  <si>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</si>
  <si>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</si>
  <si>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</si>
  <si>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</si>
  <si>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</si>
  <si>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</si>
  <si>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</si>
  <si>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</si>
  <si>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</si>
  <si>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</si>
  <si>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</si>
  <si>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</si>
  <si>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</si>
  <si>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</si>
  <si>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</si>
  <si>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</si>
  <si>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</si>
  <si>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</si>
  <si>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</si>
  <si>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</si>
  <si>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</si>
  <si>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</si>
  <si>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</si>
  <si>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</si>
  <si>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</si>
  <si>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</si>
  <si>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</si>
  <si>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</si>
  <si>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</si>
  <si>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</si>
  <si>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</si>
  <si>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</si>
  <si>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</si>
  <si>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</si>
  <si>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</si>
  <si>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</si>
  <si>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</si>
  <si>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</si>
  <si>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</si>
  <si>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</si>
  <si>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</si>
  <si>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</si>
  <si>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</si>
  <si>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</si>
  <si>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</si>
  <si>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</si>
  <si>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</si>
  <si>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</si>
  <si>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</si>
  <si>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</si>
  <si>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</si>
  <si>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</si>
  <si>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</si>
  <si>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</si>
  <si>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</si>
  <si>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</si>
  <si>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</si>
  <si>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</si>
  <si>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</si>
  <si>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</si>
  <si>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</si>
  <si>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</si>
  <si>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</si>
  <si>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</si>
  <si>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</si>
  <si>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</si>
  <si>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</si>
  <si>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</si>
  <si>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</si>
  <si>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</si>
  <si>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</si>
  <si>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</si>
  <si>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</si>
  <si>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</si>
  <si>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</si>
  <si>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</si>
  <si>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</si>
  <si>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</si>
  <si>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</si>
  <si>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</si>
  <si>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</si>
  <si>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</si>
  <si>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</si>
  <si>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</si>
  <si>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</si>
  <si>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</si>
  <si>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</si>
  <si>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</si>
  <si>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</si>
  <si>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</si>
  <si>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</si>
  <si>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</si>
  <si>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</si>
  <si>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</si>
  <si>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</si>
  <si>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</si>
  <si>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</si>
  <si>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</si>
  <si>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</si>
  <si>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</si>
  <si>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</si>
  <si>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</si>
  <si>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</si>
  <si>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</si>
  <si>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</si>
  <si>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</si>
  <si>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</si>
  <si>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</si>
  <si>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</si>
  <si>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</si>
  <si>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</si>
  <si>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</si>
  <si>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</si>
  <si>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</si>
  <si>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</si>
  <si>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</si>
  <si>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</si>
  <si>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</si>
  <si>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</si>
  <si>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</si>
  <si>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</si>
  <si>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</si>
  <si>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</si>
  <si>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</si>
  <si>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</si>
  <si>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</si>
  <si>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</si>
  <si>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</si>
  <si>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</si>
  <si>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</si>
  <si>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</si>
  <si>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</si>
  <si>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</si>
  <si>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</si>
  <si>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</si>
  <si>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</si>
  <si>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</si>
  <si>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</si>
  <si>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</si>
  <si>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</si>
  <si>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</si>
  <si>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</si>
  <si>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</si>
  <si>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</si>
  <si>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</si>
  <si>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</si>
  <si>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</si>
  <si>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</si>
  <si>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</si>
  <si>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</si>
  <si>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</si>
  <si>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</si>
  <si>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</si>
  <si>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</si>
  <si>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</si>
  <si>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</si>
  <si>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</si>
  <si>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</si>
  <si>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</si>
  <si>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</si>
  <si>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</si>
  <si>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</si>
  <si>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</si>
  <si>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</si>
  <si>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</si>
  <si>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</si>
  <si>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</si>
  <si>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</si>
  <si>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</si>
  <si>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</si>
  <si>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</si>
  <si>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</si>
  <si>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</si>
  <si>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</si>
  <si>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</si>
  <si>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</si>
  <si>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</si>
  <si>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</si>
  <si>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</si>
  <si>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</si>
  <si>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</si>
  <si>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</si>
  <si>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</si>
  <si>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</si>
  <si>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</si>
  <si>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</si>
  <si>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</si>
  <si>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</si>
  <si>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</si>
  <si>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</si>
  <si>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</si>
  <si>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</si>
  <si>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</si>
  <si>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</si>
  <si>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</si>
  <si>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</si>
  <si>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</si>
  <si>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</si>
  <si>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</si>
  <si>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</si>
  <si>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</si>
  <si>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</si>
  <si>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</si>
  <si>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</si>
  <si>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</si>
  <si>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</si>
  <si>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</si>
  <si>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</si>
  <si>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</si>
  <si>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</si>
  <si>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</si>
  <si>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</si>
  <si>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</si>
  <si>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</si>
  <si>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</si>
  <si>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</si>
  <si>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</si>
  <si>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</si>
  <si>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</si>
  <si>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</si>
  <si>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</si>
  <si>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</si>
  <si>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</si>
  <si>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</si>
  <si>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</si>
  <si>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</si>
  <si>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</si>
  <si>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</si>
  <si>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</si>
  <si>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</si>
  <si>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</si>
  <si>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</si>
  <si>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</si>
  <si>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</si>
  <si>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</si>
  <si>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</si>
  <si>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</si>
  <si>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</si>
  <si>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</si>
  <si>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</si>
  <si>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</si>
  <si>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</si>
  <si>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</si>
  <si>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</si>
  <si>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</si>
  <si>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</si>
  <si>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</si>
  <si>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</si>
  <si>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</si>
  <si>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</si>
  <si>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</si>
  <si>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</si>
  <si>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</si>
  <si>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</si>
  <si>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</si>
  <si>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</si>
  <si>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</si>
  <si>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</si>
  <si>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</si>
  <si>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</si>
  <si>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</si>
  <si>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</si>
  <si>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</si>
  <si>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</si>
  <si>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</si>
  <si>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</si>
  <si>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</si>
  <si>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</si>
  <si>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</si>
  <si>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</si>
  <si>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</si>
  <si>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</si>
  <si>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</si>
  <si>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</si>
  <si>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</si>
  <si>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</si>
  <si>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</si>
  <si>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</si>
  <si>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</si>
  <si>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</si>
  <si>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</si>
  <si>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</si>
  <si>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</si>
  <si>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</si>
  <si>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</si>
  <si>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</si>
  <si>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</si>
  <si>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</si>
  <si>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</si>
  <si>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</si>
  <si>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</si>
  <si>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</si>
  <si>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</si>
  <si>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</si>
  <si>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</si>
  <si>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</si>
  <si>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</si>
  <si>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</si>
  <si>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</si>
  <si>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</si>
  <si>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</si>
  <si>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</si>
  <si>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</si>
  <si>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</si>
  <si>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</si>
  <si>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</si>
  <si>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</si>
  <si>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</si>
  <si>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</si>
  <si>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</si>
  <si>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</si>
  <si>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</si>
  <si>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</si>
  <si>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</si>
  <si>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</si>
  <si>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</si>
  <si>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</si>
  <si>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</si>
  <si>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</si>
  <si>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</si>
  <si>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</si>
  <si>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</si>
  <si>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</si>
  <si>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</si>
  <si>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</si>
  <si>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</si>
  <si>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</si>
  <si>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</si>
  <si>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</si>
  <si>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</si>
  <si>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</si>
  <si>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</si>
  <si>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</si>
  <si>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</si>
  <si>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</si>
  <si>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</si>
  <si>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</si>
  <si>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</si>
  <si>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</si>
  <si>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</si>
  <si>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</si>
  <si>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</si>
  <si>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</si>
  <si>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</si>
  <si>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</si>
  <si>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</si>
  <si>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</si>
  <si>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</si>
  <si>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</si>
  <si>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</si>
  <si>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</si>
  <si>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</si>
  <si>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</si>
  <si>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</si>
  <si>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</si>
  <si>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</si>
  <si>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</si>
  <si>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</si>
  <si>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</si>
  <si>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</si>
  <si>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</si>
  <si>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</si>
  <si>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</si>
  <si>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</si>
  <si>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</si>
  <si>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</si>
  <si>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</si>
  <si>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</si>
  <si>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</si>
  <si>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</si>
  <si>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</si>
  <si>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</si>
  <si>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</si>
  <si>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</si>
  <si>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</si>
  <si>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</si>
  <si>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</si>
  <si>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</si>
  <si>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</si>
  <si>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</si>
  <si>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</si>
  <si>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</si>
  <si>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</si>
  <si>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</si>
  <si>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</si>
  <si>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</si>
  <si>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</si>
  <si>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</si>
  <si>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</si>
  <si>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</si>
  <si>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</si>
  <si>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</si>
  <si>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</si>
  <si>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</si>
  <si>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</si>
  <si>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</si>
  <si>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</si>
  <si>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</si>
  <si>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</si>
  <si>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</si>
  <si>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</si>
  <si>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</si>
  <si>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</si>
  <si>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</si>
  <si>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</si>
  <si>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</si>
  <si>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</si>
  <si>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</si>
  <si>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</si>
  <si>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</si>
  <si>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</si>
  <si>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</si>
  <si>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</si>
  <si>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</si>
  <si>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</si>
  <si>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</si>
  <si>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</si>
  <si>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</si>
  <si>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</si>
  <si>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</si>
  <si>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</si>
  <si>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</si>
  <si>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</si>
  <si>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</si>
  <si>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</si>
  <si>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</si>
  <si>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</si>
  <si>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</si>
  <si>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</si>
  <si>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</si>
  <si>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</si>
  <si>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</si>
  <si>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</si>
  <si>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</si>
  <si>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</si>
  <si>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</si>
  <si>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</si>
  <si>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</si>
  <si>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</si>
  <si>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</si>
  <si>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</si>
  <si>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</si>
  <si>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</si>
  <si>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</si>
  <si>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</si>
  <si>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</si>
  <si>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</si>
  <si>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</si>
  <si>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</si>
  <si>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</si>
  <si>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</si>
  <si>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</si>
  <si>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</si>
  <si>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</si>
  <si>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</si>
  <si>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</si>
  <si>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</si>
  <si>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</si>
  <si>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</si>
  <si>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</si>
  <si>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</si>
  <si>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</si>
  <si>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</si>
  <si>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</si>
  <si>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</si>
  <si>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</si>
  <si>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</si>
  <si>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</si>
  <si>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</si>
  <si>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</si>
  <si>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</si>
  <si>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</si>
  <si>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</si>
  <si>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</si>
  <si>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</si>
  <si>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</si>
  <si>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</si>
  <si>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</si>
  <si>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</si>
  <si>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</si>
  <si>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</si>
  <si>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</si>
  <si>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</si>
  <si>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</si>
  <si>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</si>
  <si>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</si>
  <si>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</si>
  <si>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</si>
  <si>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</si>
  <si>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</si>
  <si>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</si>
  <si>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</si>
  <si>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</si>
  <si>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</si>
  <si>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</si>
  <si>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</si>
  <si>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</si>
  <si>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</si>
  <si>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</si>
  <si>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</si>
  <si>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</si>
  <si>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</si>
  <si>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</si>
  <si>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</si>
  <si>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</si>
  <si>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</si>
  <si>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</si>
  <si>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</si>
  <si>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</si>
  <si>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</si>
  <si>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</si>
  <si>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</si>
  <si>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</si>
  <si>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</si>
  <si>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</si>
  <si>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</si>
  <si>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</si>
  <si>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</si>
  <si>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</si>
  <si>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</si>
  <si>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</si>
  <si>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</si>
  <si>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</si>
  <si>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</si>
  <si>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</si>
  <si>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</si>
  <si>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</si>
  <si>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</si>
  <si>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</si>
  <si>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</si>
  <si>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</si>
  <si>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</si>
  <si>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</si>
  <si>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</si>
  <si>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</si>
  <si>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</si>
  <si>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</si>
  <si>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</si>
  <si>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</si>
  <si>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</si>
  <si>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</si>
  <si>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</si>
  <si>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</si>
  <si>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</si>
  <si>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</si>
  <si>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</si>
  <si>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</si>
  <si>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</si>
  <si>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</si>
  <si>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</si>
  <si>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</si>
  <si>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</si>
  <si>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</si>
  <si>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</si>
  <si>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</si>
  <si>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</si>
  <si>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</si>
  <si>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</si>
  <si>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</si>
  <si>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</si>
  <si>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</si>
  <si>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</si>
  <si>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</si>
  <si>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</si>
  <si>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</si>
  <si>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</si>
  <si>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</si>
  <si>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</si>
  <si>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</si>
  <si>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</si>
  <si>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</si>
  <si>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</si>
  <si>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</si>
  <si>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</si>
  <si>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</si>
  <si>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</si>
  <si>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</si>
  <si>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</si>
  <si>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</si>
  <si>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</si>
  <si>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</si>
  <si>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</si>
  <si>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</si>
  <si>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</si>
  <si>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</si>
  <si>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</si>
  <si>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</si>
  <si>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</si>
  <si>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</si>
  <si>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</si>
  <si>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</si>
  <si>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</si>
  <si>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</si>
  <si>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</si>
  <si>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</si>
  <si>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</si>
  <si>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</si>
  <si>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</si>
  <si>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</si>
  <si>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</si>
  <si>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</si>
  <si>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</si>
  <si>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</si>
  <si>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</si>
  <si>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</si>
  <si>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</si>
  <si>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</si>
  <si>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</si>
  <si>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</si>
  <si>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</si>
  <si>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</si>
  <si>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</si>
  <si>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</si>
  <si>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</si>
  <si>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</si>
  <si>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</si>
  <si>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</si>
  <si>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</si>
  <si>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</si>
  <si>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</si>
  <si>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</si>
  <si>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</si>
  <si>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</si>
  <si>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</si>
  <si>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</si>
  <si>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</si>
  <si>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</si>
  <si>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</si>
  <si>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</si>
  <si>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</si>
  <si>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</si>
  <si>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</si>
  <si>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</si>
  <si>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</si>
  <si>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</si>
  <si>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</si>
  <si>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</si>
  <si>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</si>
  <si>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</si>
  <si>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</si>
  <si>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</si>
  <si>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</si>
  <si>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</si>
  <si>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</si>
  <si>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</si>
  <si>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</si>
  <si>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</si>
  <si>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</si>
  <si>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</si>
  <si>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</si>
  <si>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</si>
  <si>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</si>
  <si>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</si>
  <si>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</si>
  <si>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</si>
  <si>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</si>
  <si>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</si>
  <si>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</si>
  <si>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</si>
  <si>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</si>
  <si>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</si>
  <si>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</si>
  <si>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</si>
  <si>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</si>
  <si>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</si>
  <si>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</si>
  <si>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</si>
  <si>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</si>
  <si>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</si>
  <si>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</si>
  <si>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</si>
  <si>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</si>
  <si>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</si>
  <si>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</si>
  <si>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</si>
  <si>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</si>
  <si>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</si>
  <si>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</si>
  <si>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</si>
  <si>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</si>
  <si>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</si>
  <si>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</si>
  <si>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</si>
  <si>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</si>
  <si>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</si>
  <si>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</si>
  <si>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</si>
  <si>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</si>
  <si>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</si>
  <si>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</si>
  <si>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</si>
  <si>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</si>
  <si>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</si>
  <si>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</si>
  <si>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</si>
  <si>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</si>
  <si>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</si>
  <si>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</si>
  <si>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</si>
  <si>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</si>
  <si>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</si>
  <si>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</si>
  <si>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</si>
  <si>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</si>
  <si>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</si>
  <si>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</si>
  <si>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</si>
  <si>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</si>
  <si>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</si>
  <si>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</si>
  <si>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</si>
  <si>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</si>
  <si>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</si>
  <si>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</si>
  <si>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</si>
  <si>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</si>
  <si>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</si>
  <si>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</si>
  <si>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</si>
  <si>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</si>
  <si>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</si>
  <si>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</si>
  <si>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</si>
  <si>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</si>
  <si>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</si>
  <si>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</si>
  <si>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</si>
  <si>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</si>
  <si>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</si>
  <si>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</si>
  <si>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</si>
  <si>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</si>
  <si>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</si>
  <si>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</si>
  <si>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</si>
  <si>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</si>
  <si>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</si>
  <si>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</si>
  <si>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</si>
  <si>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</si>
  <si>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</si>
  <si>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</si>
  <si>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</si>
  <si>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</si>
  <si>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</si>
  <si>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</si>
  <si>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</si>
  <si>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</si>
  <si>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</si>
  <si>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</si>
  <si>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</si>
  <si>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</si>
  <si>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</si>
  <si>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</si>
  <si>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</si>
  <si>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</si>
  <si>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</si>
  <si>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</si>
  <si>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</si>
  <si>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</si>
  <si>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</si>
  <si>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</si>
  <si>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</si>
  <si>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</si>
  <si>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</si>
  <si>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</si>
  <si>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</si>
  <si>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</si>
  <si>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</si>
  <si>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</si>
  <si>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</si>
  <si>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</si>
  <si>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</si>
  <si>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</si>
  <si>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</si>
  <si>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</si>
  <si>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</si>
  <si>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</si>
  <si>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</si>
  <si>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</si>
  <si>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</si>
  <si>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</si>
  <si>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</si>
  <si>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</si>
  <si>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</si>
  <si>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</si>
  <si>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</si>
  <si>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</si>
  <si>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</si>
  <si>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</si>
  <si>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</si>
  <si>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</si>
  <si>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</si>
  <si>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</si>
  <si>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</si>
  <si>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</si>
  <si>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</si>
  <si>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</si>
  <si>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</si>
  <si>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</si>
  <si>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</si>
  <si>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</si>
  <si>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</si>
  <si>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</si>
  <si>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</si>
  <si>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</si>
  <si>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</si>
  <si>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</si>
  <si>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</si>
  <si>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</si>
  <si>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</si>
  <si>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</si>
  <si>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</si>
  <si>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</si>
  <si>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</si>
  <si>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</si>
  <si>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</si>
  <si>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</si>
  <si>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</si>
  <si>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</si>
  <si>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</si>
  <si>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</si>
  <si>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</si>
  <si>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</si>
  <si>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</si>
  <si>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</si>
  <si>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</si>
  <si>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</si>
  <si>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</si>
  <si>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</si>
  <si>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</si>
  <si>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</si>
  <si>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</si>
  <si>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</si>
  <si>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</si>
  <si>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</si>
  <si>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</si>
  <si>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</si>
  <si>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</si>
  <si>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</si>
  <si>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</si>
  <si>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</si>
  <si>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</si>
  <si>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</si>
  <si>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</si>
  <si>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</si>
  <si>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</si>
  <si>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</si>
  <si>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</si>
  <si>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</si>
  <si>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</si>
  <si>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</si>
  <si>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</si>
  <si>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</si>
  <si>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</si>
  <si>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</si>
  <si>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</si>
  <si>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</si>
  <si>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</si>
  <si>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</si>
  <si>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</si>
  <si>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</si>
  <si>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</si>
  <si>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</si>
  <si>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</si>
  <si>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</si>
  <si>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</si>
  <si>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</si>
  <si>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</si>
  <si>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</si>
  <si>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</si>
  <si>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</si>
  <si>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</si>
  <si>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</si>
  <si>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</si>
  <si>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</si>
  <si>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</si>
  <si>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</si>
  <si>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</si>
  <si>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</si>
  <si>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</si>
  <si>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</si>
  <si>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</si>
  <si>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</si>
  <si>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</si>
  <si>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</si>
  <si>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</si>
  <si>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</si>
  <si>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</si>
  <si>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</si>
  <si>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</si>
  <si>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</si>
  <si>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</si>
  <si>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</si>
  <si>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</si>
  <si>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</si>
  <si>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</si>
  <si>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</si>
  <si>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</si>
  <si>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</si>
  <si>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</si>
  <si>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</si>
  <si>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</si>
  <si>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</si>
  <si>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</si>
  <si>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</si>
  <si>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</si>
  <si>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</si>
  <si>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</si>
  <si>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</si>
  <si>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</si>
  <si>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</si>
  <si>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</si>
  <si>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</si>
  <si>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</si>
  <si>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</si>
  <si>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</si>
  <si>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</si>
  <si>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</si>
  <si>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</si>
  <si>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</si>
  <si>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</si>
  <si>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</si>
  <si>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</si>
  <si>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</si>
  <si>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</si>
  <si>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</si>
  <si>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</si>
  <si>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</si>
  <si>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</si>
  <si>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</si>
  <si>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</si>
  <si>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</si>
  <si>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</si>
  <si>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</si>
  <si>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</si>
  <si>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</si>
  <si>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</si>
  <si>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</si>
  <si>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</si>
  <si>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</si>
  <si>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</si>
  <si>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</si>
  <si>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</si>
  <si>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</si>
  <si>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</si>
  <si>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</si>
  <si>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</si>
  <si>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</si>
  <si>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</si>
  <si>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</si>
  <si>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</si>
  <si>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</si>
  <si>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</si>
  <si>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</si>
  <si>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</si>
  <si>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</si>
  <si>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</si>
  <si>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</si>
  <si>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</si>
  <si>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</si>
  <si>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</si>
  <si>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</si>
  <si>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</si>
  <si>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</si>
  <si>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</si>
  <si>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</si>
  <si>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</si>
  <si>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</si>
  <si>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</si>
  <si>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</si>
  <si>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</si>
  <si>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</si>
  <si>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</si>
  <si>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</si>
  <si>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</si>
  <si>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</si>
  <si>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</si>
  <si>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</si>
  <si>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</si>
  <si>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</si>
  <si>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</si>
  <si>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</si>
  <si>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</si>
  <si>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</si>
  <si>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</si>
  <si>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</si>
  <si>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</si>
  <si>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</si>
  <si>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</si>
  <si>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</si>
  <si>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</si>
  <si>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</si>
  <si>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</si>
  <si>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</si>
  <si>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</si>
  <si>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</si>
  <si>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</si>
  <si>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</si>
  <si>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</si>
  <si>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</si>
  <si>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</si>
  <si>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</si>
  <si>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</si>
  <si>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</si>
  <si>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</si>
  <si>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</si>
  <si>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</si>
  <si>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</si>
  <si>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</si>
  <si>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</si>
  <si>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</si>
  <si>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</si>
  <si>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</si>
  <si>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</si>
  <si>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</si>
  <si>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</si>
  <si>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</si>
  <si>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</si>
  <si>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</si>
  <si>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</si>
  <si>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</si>
  <si>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</si>
  <si>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</si>
  <si>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</si>
  <si>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</si>
  <si>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</si>
  <si>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</si>
  <si>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</si>
  <si>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</si>
  <si>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</si>
  <si>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</si>
  <si>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</si>
  <si>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</si>
  <si>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</si>
  <si>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</si>
  <si>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</si>
  <si>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</si>
  <si>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</si>
  <si>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</si>
  <si>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</si>
  <si>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</si>
  <si>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</si>
  <si>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</si>
  <si>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</si>
  <si>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</si>
  <si>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</si>
  <si>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</si>
  <si>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</si>
  <si>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</si>
  <si>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</si>
  <si>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</si>
  <si>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</si>
  <si>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</si>
  <si>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</si>
  <si>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</si>
  <si>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</si>
  <si>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</si>
  <si>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</si>
  <si>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</si>
  <si>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</si>
  <si>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</si>
  <si>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</si>
  <si>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</si>
  <si>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</si>
  <si>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</si>
  <si>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</si>
  <si>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</si>
  <si>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</si>
  <si>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</si>
  <si>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</si>
  <si>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</si>
  <si>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</si>
  <si>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</si>
  <si>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</si>
  <si>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</si>
  <si>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</si>
  <si>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</si>
  <si>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</si>
  <si>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</si>
  <si>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</si>
  <si>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</si>
  <si>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</si>
  <si>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</si>
  <si>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</si>
  <si>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</si>
  <si>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</si>
  <si>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</si>
  <si>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</si>
  <si>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</si>
  <si>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</si>
  <si>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</si>
  <si>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</si>
  <si>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</si>
  <si>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</si>
  <si>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</si>
  <si>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</si>
  <si>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</si>
  <si>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</si>
  <si>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</si>
  <si>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</si>
  <si>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</si>
  <si>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</si>
  <si>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</si>
  <si>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</si>
  <si>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</si>
  <si>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</si>
  <si>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</si>
  <si>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</si>
  <si>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</si>
  <si>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</si>
  <si>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</si>
  <si>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</si>
  <si>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</si>
  <si>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</si>
  <si>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</si>
  <si>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</si>
  <si>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</si>
  <si>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</si>
  <si>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</si>
  <si>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</si>
  <si>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</si>
  <si>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</si>
  <si>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</si>
  <si>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</si>
  <si>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</si>
  <si>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</si>
  <si>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</si>
  <si>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</si>
  <si>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</si>
  <si>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</si>
  <si>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</si>
  <si>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</si>
  <si>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</si>
  <si>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</si>
  <si>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</si>
  <si>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</si>
  <si>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</si>
  <si>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</si>
  <si>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</si>
  <si>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</si>
  <si>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</si>
  <si>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</si>
  <si>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</si>
  <si>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</si>
  <si>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</si>
  <si>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</si>
  <si>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</si>
  <si>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</si>
  <si>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</si>
  <si>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</si>
  <si>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</si>
  <si>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</si>
  <si>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</si>
  <si>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</si>
  <si>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</si>
  <si>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</si>
  <si>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</si>
  <si>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</si>
  <si>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</si>
  <si>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</si>
  <si>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</si>
  <si>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</si>
  <si>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</si>
  <si>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</si>
  <si>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</si>
  <si>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</si>
  <si>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</si>
  <si>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</si>
  <si>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</si>
  <si>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</si>
  <si>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</si>
  <si>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</si>
  <si>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</si>
  <si>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</si>
  <si>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</si>
  <si>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</si>
  <si>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</si>
  <si>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</si>
  <si>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</si>
  <si>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</si>
  <si>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</si>
  <si>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</si>
  <si>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</si>
  <si>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</si>
  <si>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</si>
  <si>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</si>
  <si>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</si>
  <si>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</si>
  <si>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</si>
  <si>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</si>
  <si>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</si>
  <si>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</si>
  <si>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</si>
  <si>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</si>
  <si>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</si>
  <si>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</si>
  <si>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</si>
  <si>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</si>
  <si>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</si>
  <si>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</si>
  <si>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</si>
  <si>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</si>
  <si>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</si>
  <si>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</si>
  <si>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</si>
  <si>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</si>
  <si>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</si>
  <si>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</si>
  <si>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</si>
  <si>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</si>
  <si>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</si>
  <si>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</si>
  <si>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</si>
  <si>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</si>
  <si>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</si>
  <si>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</si>
  <si>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</si>
  <si>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</si>
  <si>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</si>
  <si>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</si>
  <si>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</si>
  <si>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</si>
  <si>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</si>
  <si>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</si>
  <si>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</si>
  <si>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</si>
  <si>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</si>
  <si>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</si>
  <si>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</si>
  <si>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</si>
  <si>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</si>
  <si>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</si>
  <si>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</si>
  <si>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</si>
  <si>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</si>
  <si>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</si>
  <si>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</si>
  <si>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</si>
  <si>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</si>
  <si>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</si>
  <si>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</si>
  <si>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</si>
  <si>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</si>
  <si>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</si>
  <si>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</si>
  <si>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</si>
  <si>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</si>
  <si>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</si>
  <si>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</si>
  <si>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</si>
  <si>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</si>
  <si>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</si>
  <si>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</si>
  <si>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</si>
  <si>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</si>
  <si>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</si>
  <si>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</si>
  <si>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</si>
  <si>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</si>
  <si>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</si>
  <si>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</si>
  <si>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</si>
  <si>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</si>
  <si>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</si>
  <si>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</si>
  <si>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</si>
  <si>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</si>
  <si>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</si>
  <si>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</si>
  <si>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</si>
  <si>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</si>
  <si>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</si>
  <si>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</si>
  <si>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</si>
  <si>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</si>
  <si>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</si>
  <si>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</si>
  <si>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</si>
  <si>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</si>
  <si>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</si>
  <si>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</si>
  <si>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</si>
  <si>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</si>
  <si>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</si>
  <si>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</si>
  <si>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</si>
  <si>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</si>
  <si>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</si>
  <si>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</si>
  <si>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</si>
  <si>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</si>
  <si>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</si>
  <si>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</si>
  <si>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</si>
  <si>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</si>
  <si>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</si>
  <si>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</si>
  <si>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</si>
  <si>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</si>
  <si>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</si>
  <si>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</si>
  <si>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</si>
  <si>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</si>
  <si>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</si>
  <si>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</si>
  <si>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</si>
  <si>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</si>
  <si>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</si>
  <si>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</si>
  <si>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</si>
  <si>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</si>
  <si>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</si>
  <si>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</si>
  <si>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</si>
  <si>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</si>
  <si>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</si>
  <si>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</si>
  <si>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</si>
  <si>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</si>
  <si>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</si>
  <si>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</si>
  <si>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</si>
  <si>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</si>
  <si>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</si>
  <si>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</si>
  <si>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</si>
  <si>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</si>
  <si>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</si>
  <si>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</si>
  <si>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</si>
  <si>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</si>
  <si>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</si>
  <si>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</si>
  <si>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</si>
  <si>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</si>
  <si>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</si>
  <si>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</si>
  <si>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</si>
  <si>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</si>
  <si>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</si>
  <si>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</si>
  <si>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</si>
  <si>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</si>
  <si>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</si>
  <si>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</si>
  <si>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</si>
  <si>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</si>
  <si>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</si>
  <si>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</si>
  <si>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</si>
  <si>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</si>
  <si>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</si>
  <si>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</si>
  <si>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</si>
  <si>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</si>
  <si>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</si>
  <si>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</si>
  <si>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</si>
  <si>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</si>
  <si>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</si>
  <si>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</si>
  <si>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</si>
  <si>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</si>
  <si>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</si>
  <si>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</si>
  <si>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</si>
  <si>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</si>
  <si>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</si>
  <si>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</si>
  <si>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</si>
  <si>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</si>
  <si>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</si>
  <si>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</si>
  <si>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</si>
  <si>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</si>
  <si>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</si>
  <si>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</si>
  <si>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</si>
  <si>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</si>
  <si>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</si>
  <si>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</si>
  <si>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</si>
  <si>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</si>
  <si>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</si>
  <si>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</si>
  <si>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</si>
  <si>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</si>
  <si>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</si>
  <si>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</si>
  <si>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</si>
  <si>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</si>
  <si>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</si>
  <si>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</si>
  <si>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</si>
  <si>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</si>
  <si>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</si>
  <si>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</si>
  <si>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</si>
  <si>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</si>
  <si>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</si>
  <si>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</si>
  <si>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</si>
  <si>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</si>
  <si>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</si>
  <si>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</si>
  <si>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</si>
  <si>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</si>
  <si>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</si>
  <si>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</si>
  <si>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</si>
  <si>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</si>
  <si>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</si>
  <si>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</si>
  <si>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</si>
  <si>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</si>
  <si>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</si>
  <si>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</si>
  <si>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</si>
  <si>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</si>
  <si>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</si>
  <si>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</si>
  <si>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</si>
  <si>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</si>
  <si>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</si>
  <si>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</si>
  <si>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</si>
  <si>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</si>
  <si>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</si>
  <si>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</si>
  <si>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</si>
  <si>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</si>
  <si>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</si>
  <si>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</si>
  <si>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</si>
  <si>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</si>
  <si>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</si>
  <si>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</si>
  <si>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</si>
  <si>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</si>
  <si>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</si>
  <si>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</si>
  <si>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</si>
  <si>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</si>
  <si>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</si>
  <si>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</si>
  <si>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</si>
  <si>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</si>
  <si>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</si>
  <si>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</si>
  <si>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</si>
  <si>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</si>
  <si>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</si>
  <si>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</si>
  <si>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</si>
  <si>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</si>
  <si>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</si>
  <si>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</si>
  <si>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</si>
  <si>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</si>
  <si>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</si>
  <si>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</si>
  <si>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</si>
  <si>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</si>
  <si>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</si>
  <si>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</si>
  <si>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</si>
  <si>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</si>
  <si>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</si>
  <si>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</si>
  <si>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</si>
  <si>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</si>
  <si>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</si>
  <si>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</si>
  <si>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</si>
  <si>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</si>
  <si>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</si>
  <si>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</si>
  <si>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</si>
  <si>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</si>
  <si>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</si>
  <si>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</si>
  <si>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</si>
  <si>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</si>
  <si>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</si>
  <si>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</si>
  <si>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</si>
  <si>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</si>
  <si>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</si>
  <si>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</si>
  <si>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</si>
  <si>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</si>
  <si>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</si>
  <si>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</si>
  <si>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</si>
  <si>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</si>
  <si>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</si>
  <si>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</si>
  <si>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</si>
  <si>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</si>
  <si>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</si>
  <si>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</si>
  <si>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</si>
  <si>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</si>
  <si>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</si>
  <si>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</si>
  <si>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</si>
  <si>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</si>
  <si>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</si>
  <si>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</si>
  <si>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</si>
  <si>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</si>
  <si>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</si>
  <si>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</si>
  <si>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</si>
  <si>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</si>
  <si>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</si>
  <si>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</si>
  <si>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</si>
  <si>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</si>
  <si>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</si>
  <si>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</si>
  <si>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</si>
  <si>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</si>
  <si>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</si>
  <si>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</si>
  <si>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</si>
  <si>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</si>
  <si>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</si>
  <si>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</si>
  <si>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</si>
  <si>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</si>
  <si>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</si>
  <si>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</si>
  <si>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</si>
  <si>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</si>
  <si>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</si>
  <si>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</si>
  <si>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</si>
  <si>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</si>
  <si>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</si>
  <si>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</si>
  <si>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</si>
  <si>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</si>
  <si>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</si>
  <si>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</si>
  <si>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</si>
  <si>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</si>
  <si>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</si>
  <si>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</si>
  <si>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</si>
  <si>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</si>
  <si>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</si>
  <si>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</si>
  <si>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</si>
  <si>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</si>
  <si>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</si>
  <si>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</si>
  <si>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</si>
  <si>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</si>
  <si>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</si>
  <si>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</si>
  <si>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</si>
  <si>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</si>
  <si>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</si>
  <si>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</si>
  <si>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</si>
  <si>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</si>
  <si>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</si>
  <si>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</si>
  <si>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</si>
  <si>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</si>
  <si>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</si>
  <si>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</si>
  <si>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</si>
  <si>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</si>
  <si>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</si>
  <si>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</si>
  <si>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</si>
  <si>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</si>
  <si>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</si>
  <si>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</si>
  <si>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</si>
  <si>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</si>
  <si>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</si>
  <si>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</si>
  <si>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</si>
  <si>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</si>
  <si>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</si>
  <si>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</si>
  <si>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</si>
  <si>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</si>
  <si>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</si>
  <si>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</si>
  <si>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</si>
  <si>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</si>
  <si>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</si>
  <si>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</si>
  <si>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</si>
  <si>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</si>
  <si>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</si>
  <si>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</si>
  <si>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</si>
  <si>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</si>
  <si>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</si>
  <si>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</si>
  <si>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</si>
  <si>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</si>
  <si>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</si>
  <si>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</si>
  <si>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</si>
  <si>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</si>
  <si>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</si>
  <si>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</si>
  <si>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</si>
  <si>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</si>
  <si>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</si>
  <si>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</si>
  <si>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</si>
  <si>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</si>
  <si>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</si>
  <si>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</si>
  <si>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</si>
  <si>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</si>
  <si>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</si>
  <si>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</si>
  <si>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</si>
  <si>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</si>
  <si>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</si>
  <si>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</si>
  <si>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</si>
  <si>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</si>
  <si>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</si>
  <si>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</si>
  <si>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</si>
  <si>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</si>
  <si>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</si>
  <si>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</si>
  <si>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</si>
  <si>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</si>
  <si>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</si>
  <si>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</si>
  <si>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</si>
  <si>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</si>
  <si>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</si>
  <si>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</si>
  <si>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</si>
  <si>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</si>
  <si>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</si>
  <si>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</si>
  <si>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</si>
  <si>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</si>
  <si>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</si>
  <si>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</si>
  <si>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</si>
  <si>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</si>
  <si>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</si>
  <si>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</si>
  <si>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</si>
  <si>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</si>
  <si>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</si>
  <si>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</si>
  <si>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</si>
  <si>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</si>
  <si>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</si>
  <si>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</si>
  <si>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</si>
  <si>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</si>
  <si>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</si>
  <si>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</si>
  <si>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</si>
  <si>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</si>
  <si>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</si>
  <si>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</si>
  <si>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</si>
  <si>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</si>
  <si>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</si>
  <si>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</si>
  <si>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</si>
  <si>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</si>
  <si>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</si>
  <si>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</si>
  <si>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</si>
  <si>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</si>
  <si>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</si>
  <si>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</si>
  <si>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</si>
  <si>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</si>
  <si>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</si>
  <si>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</si>
  <si>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</si>
  <si>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</si>
  <si>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</si>
  <si>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</si>
  <si>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</si>
  <si>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</si>
  <si>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</si>
  <si>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</si>
  <si>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</si>
  <si>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</si>
  <si>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</si>
  <si>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</si>
  <si>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</si>
  <si>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</si>
  <si>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</si>
  <si>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</si>
  <si>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</si>
  <si>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</si>
  <si>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</si>
  <si>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</si>
  <si>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</si>
  <si>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</si>
  <si>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</si>
  <si>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</si>
  <si>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</si>
  <si>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</si>
  <si>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</si>
  <si>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</si>
  <si>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</si>
  <si>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</si>
  <si>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</si>
  <si>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</si>
  <si>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</si>
  <si>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</si>
  <si>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</si>
  <si>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</si>
  <si>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</si>
  <si>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</si>
  <si>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</si>
  <si>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</si>
  <si>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</si>
  <si>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</si>
  <si>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</si>
  <si>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</si>
  <si>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</si>
  <si>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</si>
  <si>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</si>
  <si>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</si>
  <si>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</si>
  <si>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</si>
  <si>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</si>
  <si>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</si>
  <si>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</si>
  <si>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</si>
  <si>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</si>
  <si>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</si>
  <si>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</si>
  <si>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</si>
  <si>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</si>
  <si>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</si>
  <si>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</si>
  <si>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</si>
  <si>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</si>
  <si>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</si>
  <si>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</si>
  <si>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</si>
  <si>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</si>
  <si>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</si>
  <si>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</si>
  <si>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</si>
  <si>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</si>
  <si>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</si>
  <si>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</si>
  <si>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</si>
  <si>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</si>
  <si>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</si>
  <si>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</si>
  <si>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</si>
  <si>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</si>
  <si>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</si>
  <si>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</si>
  <si>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</si>
  <si>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</si>
  <si>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</si>
  <si>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</si>
  <si>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</si>
  <si>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</si>
  <si>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</si>
  <si>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</si>
  <si>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</si>
  <si>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</si>
  <si>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</si>
  <si>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</si>
  <si>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</si>
  <si>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</si>
  <si>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</si>
  <si>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</si>
  <si>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</si>
  <si>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</si>
  <si>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</si>
  <si>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</si>
  <si>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</si>
  <si>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</si>
  <si>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</si>
  <si>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</si>
  <si>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</si>
  <si>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</si>
  <si>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</si>
  <si>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</si>
  <si>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</si>
  <si>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</si>
  <si>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</si>
  <si>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</si>
  <si>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</si>
  <si>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</si>
  <si>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</si>
  <si>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</si>
  <si>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</si>
  <si>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</si>
  <si>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</si>
  <si>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</si>
  <si>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</si>
  <si>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</si>
  <si>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</si>
  <si>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</si>
  <si>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</si>
  <si>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</si>
  <si>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</si>
  <si>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</si>
  <si>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</si>
  <si>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</si>
  <si>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</si>
  <si>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</si>
  <si>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</si>
  <si>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</si>
  <si>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</si>
  <si>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</si>
  <si>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</si>
  <si>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</si>
  <si>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</si>
  <si>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</si>
  <si>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</si>
  <si>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</si>
  <si>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</si>
  <si>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</si>
  <si>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</si>
  <si>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</si>
  <si>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</si>
  <si>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</si>
  <si>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</si>
  <si>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</si>
  <si>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</si>
  <si>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</si>
  <si>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</si>
  <si>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</si>
  <si>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</si>
  <si>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</si>
  <si>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</si>
  <si>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</si>
  <si>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</si>
  <si>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</si>
  <si>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</si>
  <si>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</si>
  <si>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</si>
  <si>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</si>
  <si>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</si>
  <si>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</si>
  <si>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</si>
  <si>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</si>
  <si>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</si>
  <si>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</si>
  <si>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</si>
  <si>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</si>
  <si>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</si>
  <si>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</si>
  <si>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</si>
  <si>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</si>
  <si>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</si>
  <si>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</si>
  <si>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</si>
  <si>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</si>
  <si>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</si>
  <si>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</si>
  <si>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</si>
  <si>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</si>
  <si>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</si>
  <si>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</si>
  <si>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</si>
  <si>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</si>
  <si>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</si>
  <si>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</si>
  <si>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</si>
  <si>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</si>
  <si>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</si>
  <si>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</si>
  <si>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</si>
  <si>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</si>
  <si>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</si>
  <si>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</si>
  <si>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</si>
  <si>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</si>
  <si>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</si>
  <si>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</si>
  <si>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</si>
  <si>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</si>
  <si>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</si>
  <si>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</si>
  <si>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</si>
  <si>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</si>
  <si>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</si>
  <si>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</si>
  <si>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</si>
  <si>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</si>
  <si>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</si>
  <si>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</si>
  <si>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</si>
  <si>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</si>
  <si>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</si>
  <si>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</si>
  <si>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</si>
  <si>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</si>
  <si>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</si>
  <si>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</si>
  <si>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</si>
  <si>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</si>
  <si>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</si>
  <si>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</si>
  <si>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</si>
  <si>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</si>
  <si>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</si>
  <si>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</si>
  <si>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</si>
  <si>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</si>
  <si>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</si>
  <si>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</si>
  <si>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</si>
  <si>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</si>
  <si>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</si>
  <si>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</si>
  <si>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</si>
  <si>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</si>
  <si>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</si>
  <si>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</si>
  <si>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</si>
  <si>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</si>
  <si>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</si>
  <si>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</si>
  <si>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</si>
  <si>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</si>
  <si>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</si>
  <si>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</si>
  <si>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</si>
  <si>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</si>
  <si>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</si>
  <si>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</si>
  <si>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</si>
  <si>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</si>
  <si>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</si>
  <si>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</si>
  <si>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</si>
  <si>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</si>
  <si>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</si>
  <si>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</si>
  <si>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</si>
  <si>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</si>
  <si>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</si>
  <si>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</si>
  <si>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</si>
  <si>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</si>
  <si>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</si>
  <si>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</si>
  <si>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</si>
  <si>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</si>
  <si>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</si>
  <si>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</si>
  <si>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</si>
  <si>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</si>
  <si>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</si>
  <si>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</si>
  <si>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</si>
  <si>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</si>
  <si>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</si>
  <si>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</si>
  <si>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</si>
  <si>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</si>
  <si>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</si>
  <si>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</si>
  <si>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</si>
  <si>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</si>
  <si>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</si>
  <si>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</si>
  <si>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</si>
  <si>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</si>
  <si>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</si>
  <si>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</si>
  <si>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</si>
  <si>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</si>
  <si>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</si>
  <si>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</si>
  <si>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</si>
  <si>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</si>
  <si>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</si>
  <si>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</si>
  <si>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</si>
  <si>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</si>
  <si>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</si>
  <si>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</si>
  <si>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</si>
  <si>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</si>
  <si>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</si>
  <si>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</si>
  <si>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</si>
  <si>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</si>
  <si>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</si>
  <si>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</si>
  <si>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</si>
  <si>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</si>
  <si>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</si>
  <si>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</si>
  <si>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</si>
  <si>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</si>
  <si>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</si>
  <si>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</si>
  <si>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</si>
  <si>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</si>
  <si>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</si>
  <si>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</si>
  <si>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</si>
  <si>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</si>
  <si>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</si>
  <si>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</si>
  <si>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</si>
  <si>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</si>
  <si>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</si>
  <si>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</si>
  <si>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</si>
  <si>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</si>
  <si>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</si>
  <si>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</si>
  <si>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</si>
  <si>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</si>
  <si>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</si>
  <si>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</si>
  <si>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</si>
  <si>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</si>
  <si>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</si>
  <si>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</si>
  <si>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</si>
  <si>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</si>
  <si>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</si>
  <si>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</si>
  <si>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</si>
  <si>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</si>
  <si>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</si>
  <si>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</si>
  <si>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</si>
  <si>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</si>
  <si>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</si>
  <si>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</si>
  <si>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</si>
  <si>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</si>
  <si>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</si>
  <si>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</si>
  <si>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</si>
  <si>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</si>
  <si>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</si>
  <si>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</si>
  <si>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</si>
  <si>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</si>
  <si>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</si>
  <si>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</si>
  <si>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</si>
  <si>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</si>
  <si>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</si>
  <si>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</si>
  <si>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</si>
  <si>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</si>
  <si>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</si>
  <si>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</si>
  <si>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</si>
  <si>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</si>
  <si>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</si>
  <si>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</si>
  <si>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</si>
  <si>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</si>
  <si>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</si>
  <si>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</si>
  <si>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</si>
  <si>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</si>
  <si>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</si>
  <si>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</si>
  <si>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</si>
  <si>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</si>
  <si>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</si>
  <si>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</si>
  <si>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</si>
  <si>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</si>
  <si>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</si>
  <si>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</si>
  <si>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</si>
  <si>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</si>
  <si>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</si>
  <si>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</si>
  <si>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</si>
  <si>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</si>
  <si>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</si>
  <si>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</si>
  <si>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</si>
  <si>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</si>
  <si>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</si>
  <si>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</si>
  <si>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</si>
  <si>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</si>
  <si>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</si>
  <si>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</si>
  <si>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</si>
  <si>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</si>
  <si>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</si>
  <si>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</si>
  <si>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</si>
  <si>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</si>
  <si>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</si>
  <si>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</si>
  <si>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</si>
  <si>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</si>
  <si>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</si>
  <si>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</si>
  <si>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</si>
  <si>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</si>
  <si>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</si>
  <si>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</si>
  <si>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</si>
  <si>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</si>
  <si>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</si>
  <si>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</si>
  <si>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</si>
  <si>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</si>
  <si>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</si>
  <si>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</si>
  <si>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</si>
  <si>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</si>
  <si>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</si>
  <si>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</si>
  <si>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</si>
  <si>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</si>
  <si>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</si>
  <si>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</si>
  <si>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</si>
  <si>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</si>
  <si>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</si>
  <si>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</si>
  <si>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</si>
  <si>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</si>
  <si>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</si>
  <si>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</si>
  <si>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</si>
  <si>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</si>
  <si>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</si>
  <si>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</si>
  <si>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</si>
  <si>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</si>
  <si>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</si>
  <si>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</si>
  <si>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</si>
  <si>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</si>
  <si>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</si>
  <si>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</si>
  <si>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</si>
  <si>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</si>
  <si>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</si>
  <si>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</si>
  <si>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</si>
  <si>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</si>
  <si>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</si>
  <si>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</si>
  <si>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</si>
  <si>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</si>
  <si>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</si>
  <si>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</si>
  <si>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</si>
  <si>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</si>
  <si>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</si>
  <si>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</si>
  <si>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</si>
  <si>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</si>
  <si>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</si>
  <si>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</si>
  <si>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</si>
  <si>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</si>
  <si>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</si>
  <si>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</si>
  <si>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</si>
  <si>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</si>
  <si>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</si>
  <si>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</si>
  <si>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</si>
  <si>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</si>
  <si>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</si>
  <si>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</si>
  <si>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</si>
  <si>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</si>
  <si>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</si>
  <si>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</si>
  <si>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</si>
  <si>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</si>
  <si>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</si>
  <si>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</si>
  <si>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</si>
  <si>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</si>
  <si>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</si>
  <si>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</si>
  <si>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</si>
  <si>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</si>
  <si>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</si>
  <si>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</si>
  <si>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</si>
  <si>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</si>
  <si>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</si>
  <si>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</si>
  <si>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</si>
  <si>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</si>
  <si>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</si>
  <si>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</si>
  <si>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</si>
  <si>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</si>
  <si>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</si>
  <si>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</si>
  <si>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</si>
  <si>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</si>
  <si>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</si>
  <si>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</si>
  <si>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</si>
  <si>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</si>
  <si>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</si>
  <si>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</si>
  <si>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</si>
  <si>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</si>
  <si>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</si>
  <si>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</si>
  <si>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</si>
  <si>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</si>
  <si>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</si>
  <si>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</si>
  <si>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</si>
  <si>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</si>
  <si>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</si>
  <si>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</si>
  <si>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</si>
  <si>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</si>
  <si>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</si>
  <si>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</si>
  <si>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</si>
  <si>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</si>
  <si>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</si>
  <si>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</si>
  <si>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</si>
  <si>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</si>
  <si>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</si>
  <si>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</si>
  <si>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</si>
  <si>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</si>
  <si>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</si>
  <si>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</si>
  <si>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</si>
  <si>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</si>
  <si>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</si>
  <si>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</si>
  <si>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</si>
  <si>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</si>
  <si>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</si>
  <si>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</si>
  <si>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</si>
  <si>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</si>
  <si>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</si>
  <si>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</si>
  <si>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</si>
  <si>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</si>
  <si>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</si>
  <si>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</si>
  <si>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</si>
  <si>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</si>
  <si>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</si>
  <si>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</si>
  <si>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</si>
  <si>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</si>
  <si>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</si>
  <si>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</si>
  <si>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</si>
  <si>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</si>
  <si>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</si>
  <si>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</si>
  <si>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</si>
  <si>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</si>
  <si>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</si>
  <si>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</si>
  <si>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</si>
  <si>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</si>
  <si>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</si>
  <si>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</si>
  <si>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</si>
  <si>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</si>
  <si>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</si>
  <si>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</si>
  <si>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</si>
  <si>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</si>
  <si>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</si>
  <si>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</si>
  <si>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</si>
  <si>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</si>
  <si>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</si>
  <si>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</si>
  <si>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</si>
  <si>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</si>
  <si>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</si>
  <si>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</si>
  <si>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</si>
  <si>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</si>
  <si>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</si>
  <si>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</si>
  <si>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</si>
  <si>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</si>
  <si>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</si>
  <si>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</si>
  <si>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</si>
  <si>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</si>
  <si>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</si>
  <si>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</si>
  <si>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</si>
  <si>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</si>
  <si>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</si>
  <si>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</si>
  <si>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</si>
  <si>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</si>
  <si>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</si>
  <si>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</si>
  <si>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</si>
  <si>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</si>
  <si>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</si>
  <si>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</si>
  <si>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</si>
  <si>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</si>
  <si>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</si>
  <si>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</si>
  <si>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</si>
  <si>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</si>
  <si>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</si>
  <si>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</si>
  <si>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</si>
  <si>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</si>
  <si>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</si>
  <si>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</si>
  <si>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</si>
  <si>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</si>
  <si>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</si>
  <si>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</si>
  <si>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</si>
  <si>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</si>
  <si>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</si>
  <si>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</si>
  <si>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</si>
  <si>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</si>
  <si>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</si>
  <si>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</si>
  <si>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</si>
  <si>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</si>
  <si>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</si>
  <si>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</si>
  <si>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</si>
  <si>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</si>
  <si>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</si>
  <si>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</si>
  <si>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</si>
  <si>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</si>
  <si>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</si>
  <si>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</si>
  <si>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</si>
  <si>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</si>
  <si>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</si>
  <si>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</si>
  <si>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</si>
  <si>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</si>
  <si>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</si>
  <si>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</si>
  <si>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</si>
  <si>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</si>
  <si>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</si>
  <si>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</si>
  <si>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</si>
  <si>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</si>
  <si>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</si>
  <si>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</si>
  <si>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</si>
  <si>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</si>
  <si>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</si>
  <si>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</si>
  <si>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</si>
  <si>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</si>
  <si>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</si>
  <si>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</si>
  <si>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</si>
  <si>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</si>
  <si>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</si>
  <si>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</si>
  <si>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</si>
  <si>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</si>
  <si>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</si>
  <si>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</si>
  <si>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</si>
  <si>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</si>
  <si>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</si>
  <si>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</si>
  <si>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</si>
  <si>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</si>
  <si>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</si>
  <si>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</si>
  <si>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</si>
  <si>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</si>
  <si>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</si>
  <si>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</si>
  <si>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</si>
  <si>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</si>
  <si>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</si>
  <si>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</si>
  <si>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</si>
  <si>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</si>
  <si>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</si>
  <si>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</si>
  <si>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</si>
  <si>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</si>
  <si>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</si>
  <si>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</si>
  <si>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</si>
  <si>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</si>
  <si>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</si>
  <si>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</si>
  <si>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</si>
  <si>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</si>
  <si>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</si>
  <si>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</si>
  <si>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</si>
  <si>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</si>
  <si>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</si>
  <si>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</si>
  <si>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</si>
  <si>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</si>
  <si>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</si>
  <si>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</si>
  <si>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</si>
  <si>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</si>
  <si>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</si>
  <si>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</si>
  <si>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</si>
  <si>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</si>
  <si>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</si>
  <si>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</si>
  <si>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</si>
  <si>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</si>
  <si>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</si>
  <si>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</si>
  <si>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</si>
  <si>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</si>
  <si>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</si>
  <si>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</si>
  <si>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</si>
  <si>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</si>
  <si>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</si>
  <si>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</si>
  <si>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</si>
  <si>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</si>
  <si>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</si>
  <si>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</si>
  <si>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</si>
  <si>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</si>
  <si>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</si>
  <si>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</si>
  <si>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</si>
  <si>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</si>
  <si>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</si>
  <si>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</si>
  <si>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</si>
  <si>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</si>
  <si>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</si>
  <si>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</si>
  <si>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</si>
  <si>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</si>
  <si>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</si>
  <si>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</si>
  <si>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</si>
  <si>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</si>
  <si>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</si>
  <si>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</si>
  <si>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</si>
  <si>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</si>
  <si>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</si>
  <si>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</si>
  <si>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</si>
  <si>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</si>
  <si>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</si>
  <si>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</si>
  <si>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</si>
  <si>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</si>
  <si>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</si>
  <si>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</si>
  <si>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</si>
  <si>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</si>
  <si>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</si>
  <si>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</si>
  <si>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</si>
  <si>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</si>
  <si>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</si>
  <si>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</si>
  <si>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</si>
  <si>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</si>
  <si>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</si>
  <si>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</si>
  <si>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</si>
  <si>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</si>
  <si>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</si>
  <si>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</si>
  <si>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</si>
  <si>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</si>
  <si>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</si>
  <si>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</si>
  <si>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</si>
  <si>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</si>
  <si>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</si>
  <si>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</si>
  <si>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</si>
  <si>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</si>
  <si>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</si>
  <si>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</si>
  <si>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</si>
  <si>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</si>
  <si>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</si>
  <si>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</si>
  <si>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</si>
  <si>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</si>
  <si>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</si>
  <si>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</si>
  <si>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</si>
  <si>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</si>
  <si>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</si>
  <si>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</si>
  <si>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</si>
  <si>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</si>
  <si>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</si>
  <si>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</si>
  <si>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</si>
  <si>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</si>
  <si>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</si>
  <si>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</si>
  <si>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</si>
  <si>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</si>
  <si>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</si>
  <si>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</si>
  <si>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</si>
  <si>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</si>
  <si>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</si>
  <si>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</si>
  <si>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</si>
  <si>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</si>
  <si>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</si>
  <si>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</si>
  <si>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</si>
  <si>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</si>
  <si>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</si>
  <si>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</si>
  <si>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</si>
  <si>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</si>
  <si>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</si>
  <si>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</si>
  <si>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</si>
  <si>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</si>
  <si>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</si>
  <si>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</si>
  <si>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</si>
  <si>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</si>
  <si>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</si>
  <si>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</si>
  <si>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</si>
  <si>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</si>
  <si>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</si>
  <si>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</si>
  <si>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</si>
  <si>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</si>
  <si>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</si>
  <si>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</si>
  <si>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</si>
  <si>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</si>
  <si>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</si>
  <si>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</si>
  <si>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</si>
  <si>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</si>
  <si>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</si>
  <si>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</si>
  <si>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</si>
  <si>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</si>
  <si>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</si>
  <si>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</si>
  <si>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</si>
  <si>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</si>
  <si>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</si>
  <si>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</si>
  <si>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</si>
  <si>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</si>
  <si>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</si>
  <si>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</si>
  <si>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</si>
  <si>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</si>
  <si>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</si>
  <si>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</si>
  <si>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</si>
  <si>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</si>
  <si>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</si>
  <si>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</si>
  <si>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</si>
  <si>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</si>
  <si>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</si>
  <si>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</si>
  <si>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</si>
  <si>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</si>
  <si>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</si>
  <si>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</si>
  <si>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</si>
  <si>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</si>
  <si>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</si>
  <si>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</si>
  <si>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</si>
  <si>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</si>
  <si>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</si>
  <si>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</si>
  <si>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</si>
  <si>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</si>
  <si>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</si>
  <si>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</si>
  <si>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</si>
  <si>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</si>
  <si>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</si>
  <si>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</si>
  <si>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</si>
  <si>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</si>
  <si>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</si>
  <si>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</si>
  <si>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</si>
  <si>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</si>
  <si>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</si>
  <si>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</si>
  <si>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</si>
  <si>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</si>
  <si>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</si>
  <si>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</si>
  <si>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</si>
  <si>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</si>
  <si>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</si>
  <si>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</si>
  <si>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</si>
  <si>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</si>
  <si>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</si>
  <si>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</si>
  <si>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</si>
  <si>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</si>
  <si>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</si>
  <si>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</si>
  <si>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</si>
  <si>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</si>
  <si>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</si>
  <si>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</si>
  <si>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</si>
  <si>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</si>
  <si>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</si>
  <si>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</si>
  <si>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</si>
  <si>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</si>
  <si>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</si>
  <si>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</si>
  <si>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</si>
  <si>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</si>
  <si>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</si>
  <si>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</si>
  <si>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</si>
  <si>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</si>
  <si>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</si>
  <si>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</si>
  <si>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</si>
  <si>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</si>
  <si>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</si>
  <si>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</si>
  <si>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</si>
  <si>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</si>
  <si>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</si>
  <si>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</si>
  <si>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</si>
  <si>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</si>
  <si>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</si>
  <si>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</si>
  <si>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</si>
  <si>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</si>
  <si>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</si>
  <si>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</si>
  <si>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</si>
  <si>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</si>
  <si>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</si>
  <si>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</si>
  <si>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</si>
  <si>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</si>
  <si>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</si>
  <si>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</si>
  <si>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</si>
  <si>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</si>
  <si>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</si>
  <si>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</si>
  <si>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</si>
  <si>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</si>
  <si>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</si>
  <si>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</si>
  <si>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</si>
  <si>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</si>
  <si>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</si>
  <si>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</si>
  <si>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</si>
  <si>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</si>
  <si>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</si>
  <si>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</si>
  <si>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</si>
  <si>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</si>
  <si>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</si>
  <si>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</si>
  <si>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</si>
  <si>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</si>
  <si>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</si>
  <si>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</si>
  <si>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</si>
  <si>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</si>
  <si>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</si>
  <si>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</si>
  <si>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</si>
  <si>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</si>
  <si>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</si>
  <si>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</si>
  <si>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</si>
  <si>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</si>
  <si>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</si>
  <si>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</si>
  <si>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</si>
  <si>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</si>
  <si>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</si>
  <si>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</si>
  <si>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</si>
  <si>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</si>
  <si>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</si>
  <si>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</si>
  <si>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</si>
  <si>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</si>
  <si>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</si>
  <si>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</si>
  <si>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</si>
  <si>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</si>
  <si>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</si>
  <si>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</si>
  <si>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</si>
  <si>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</si>
  <si>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</si>
  <si>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</si>
  <si>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</si>
  <si>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</si>
  <si>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</si>
  <si>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</si>
  <si>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</si>
  <si>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</si>
  <si>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</si>
  <si>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</si>
  <si>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</si>
  <si>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</si>
  <si>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</si>
  <si>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</si>
  <si>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</si>
  <si>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</si>
  <si>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</si>
  <si>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</si>
  <si>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</si>
  <si>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</si>
  <si>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</si>
  <si>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</si>
  <si>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</si>
  <si>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</si>
  <si>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</si>
  <si>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</si>
  <si>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</si>
  <si>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</si>
  <si>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</si>
  <si>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</si>
  <si>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</si>
  <si>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</si>
  <si>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</si>
  <si>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</si>
  <si>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</si>
  <si>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</si>
  <si>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</si>
  <si>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</si>
  <si>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</si>
  <si>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</si>
  <si>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</si>
  <si>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</si>
  <si>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</si>
  <si>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</si>
  <si>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</si>
  <si>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</si>
  <si>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</si>
  <si>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</si>
  <si>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</si>
  <si>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</si>
  <si>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</si>
  <si>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</si>
  <si>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</si>
  <si>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</si>
  <si>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</si>
  <si>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</si>
  <si>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</si>
  <si>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</si>
  <si>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</si>
  <si>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</si>
  <si>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</si>
  <si>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</si>
  <si>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</si>
  <si>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</si>
  <si>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</si>
  <si>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</si>
  <si>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</si>
  <si>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</si>
  <si>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</si>
  <si>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</si>
  <si>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</si>
  <si>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</si>
  <si>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</si>
  <si>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</si>
  <si>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</si>
  <si>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</si>
  <si>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</si>
  <si>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</si>
  <si>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</si>
  <si>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</si>
  <si>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</si>
  <si>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</si>
  <si>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</si>
  <si>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</si>
  <si>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</si>
  <si>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</si>
  <si>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</si>
  <si>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</si>
  <si>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</si>
  <si>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</si>
  <si>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</si>
  <si>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</si>
  <si>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</si>
  <si>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</si>
  <si>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</si>
  <si>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</si>
  <si>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</si>
  <si>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</si>
  <si>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</si>
  <si>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</si>
  <si>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</si>
  <si>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</si>
  <si>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</si>
  <si>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</si>
  <si>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</si>
  <si>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</si>
  <si>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</si>
  <si>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</si>
  <si>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</si>
  <si>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</si>
  <si>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</si>
  <si>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</si>
  <si>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</si>
  <si>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</si>
  <si>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</si>
  <si>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</si>
  <si>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</si>
  <si>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</si>
  <si>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</si>
  <si>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</si>
  <si>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</si>
  <si>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</si>
  <si>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</si>
  <si>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</si>
  <si>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</si>
  <si>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</si>
  <si>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</si>
  <si>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</si>
  <si>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</si>
  <si>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</si>
  <si>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</si>
  <si>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</si>
  <si>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</si>
  <si>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</si>
  <si>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</si>
  <si>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</si>
  <si>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</si>
  <si>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</si>
  <si>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</si>
  <si>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</si>
  <si>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</si>
  <si>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</si>
  <si>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</si>
  <si>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</si>
  <si>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</si>
  <si>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</si>
  <si>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</si>
  <si>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</si>
  <si>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</si>
  <si>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</si>
  <si>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</si>
  <si>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</si>
  <si>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</si>
  <si>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</si>
  <si>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</si>
  <si>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</si>
  <si>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</si>
  <si>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</si>
  <si>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</si>
  <si>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</si>
  <si>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</si>
  <si>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</si>
  <si>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</si>
  <si>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</si>
  <si>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</si>
  <si>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</si>
  <si>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</si>
  <si>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</si>
  <si>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</si>
  <si>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</si>
  <si>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</si>
  <si>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</si>
  <si>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</si>
  <si>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</si>
  <si>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</si>
  <si>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</si>
  <si>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</si>
  <si>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</si>
  <si>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</si>
  <si>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</si>
  <si>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</si>
  <si>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</si>
  <si>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</si>
  <si>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</si>
  <si>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</si>
  <si>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</si>
  <si>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</si>
  <si>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</si>
  <si>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</si>
  <si>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</si>
  <si>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</si>
  <si>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</si>
  <si>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</si>
  <si>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</si>
  <si>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</si>
  <si>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</si>
  <si>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</si>
  <si>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</si>
  <si>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</si>
  <si>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</si>
  <si>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</si>
  <si>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</si>
  <si>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</si>
  <si>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</si>
  <si>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</si>
  <si>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</si>
  <si>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</si>
  <si>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</si>
  <si>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</si>
  <si>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</si>
  <si>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</si>
  <si>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</si>
  <si>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</si>
  <si>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</si>
  <si>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</si>
  <si>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</si>
  <si>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</si>
  <si>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</si>
  <si>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</si>
  <si>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</si>
  <si>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</si>
  <si>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</si>
  <si>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</si>
  <si>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</si>
  <si>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</si>
  <si>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</si>
  <si>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</si>
  <si>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</si>
  <si>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</si>
  <si>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</si>
  <si>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</si>
  <si>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</si>
  <si>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</si>
  <si>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</si>
  <si>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</si>
  <si>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</si>
  <si>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</si>
  <si>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</si>
  <si>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</si>
  <si>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</si>
  <si>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</si>
  <si>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</si>
  <si>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</si>
  <si>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</si>
  <si>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</si>
  <si>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</si>
  <si>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</si>
  <si>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</si>
  <si>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</si>
  <si>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</si>
  <si>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</si>
  <si>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</si>
  <si>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</si>
  <si>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</si>
  <si>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</si>
  <si>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</si>
  <si>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</si>
  <si>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</si>
  <si>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</si>
  <si>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</si>
  <si>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</si>
  <si>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</si>
  <si>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</si>
  <si>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</si>
  <si>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</si>
  <si>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</si>
  <si>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</si>
  <si>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</si>
  <si>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</si>
  <si>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</si>
  <si>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</si>
  <si>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</si>
  <si>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</si>
  <si>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</si>
  <si>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</si>
  <si>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</si>
  <si>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</si>
  <si>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</si>
  <si>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</si>
  <si>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</si>
  <si>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</si>
  <si>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</si>
  <si>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</si>
  <si>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</si>
  <si>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</si>
  <si>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</si>
  <si>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</si>
  <si>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</si>
  <si>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</si>
  <si>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</si>
  <si>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</si>
  <si>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</si>
  <si>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</si>
  <si>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</si>
  <si>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</si>
  <si>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</si>
  <si>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</si>
  <si>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</si>
  <si>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</si>
  <si>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</si>
  <si>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</si>
  <si>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</si>
  <si>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</si>
  <si>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</si>
  <si>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</si>
  <si>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</si>
  <si>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</si>
  <si>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</si>
  <si>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</si>
  <si>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</si>
  <si>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</si>
  <si>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</si>
  <si>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</si>
  <si>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</si>
  <si>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</si>
  <si>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</si>
  <si>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</si>
  <si>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</si>
  <si>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</si>
  <si>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</si>
  <si>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</si>
  <si>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</si>
  <si>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</si>
  <si>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</si>
  <si>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</si>
  <si>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</si>
  <si>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</si>
  <si>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</si>
  <si>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</si>
  <si>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</si>
  <si>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</si>
  <si>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</si>
  <si>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</si>
  <si>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</si>
  <si>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</si>
  <si>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</si>
  <si>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</si>
  <si>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</si>
  <si>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</si>
  <si>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</si>
  <si>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</si>
  <si>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</si>
  <si>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</si>
  <si>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</si>
  <si>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</si>
  <si>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</si>
  <si>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</si>
  <si>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</si>
  <si>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</si>
  <si>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</si>
  <si>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</si>
  <si>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</si>
  <si>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</si>
  <si>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</si>
  <si>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</si>
  <si>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</si>
  <si>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</si>
  <si>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</si>
  <si>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</si>
  <si>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</si>
  <si>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</si>
  <si>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</si>
  <si>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</si>
  <si>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</si>
  <si>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</si>
  <si>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</si>
  <si>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</si>
  <si>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</si>
  <si>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</si>
  <si>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</si>
  <si>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</si>
  <si>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</si>
  <si>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</si>
  <si>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</si>
  <si>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</si>
  <si>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</si>
  <si>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</si>
  <si>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</si>
  <si>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</si>
  <si>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</si>
  <si>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</si>
  <si>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</si>
  <si>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</si>
  <si>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</si>
  <si>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</si>
  <si>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</si>
  <si>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</si>
  <si>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</si>
  <si>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</si>
  <si>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</si>
  <si>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</si>
  <si>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</si>
  <si>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</si>
  <si>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</si>
  <si>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</si>
  <si>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</si>
  <si>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</si>
  <si>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</si>
  <si>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</si>
  <si>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</si>
  <si>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</si>
  <si>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</si>
  <si>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</si>
  <si>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</si>
  <si>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</si>
  <si>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</si>
  <si>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</si>
  <si>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</si>
  <si>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</si>
  <si>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</si>
  <si>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</si>
  <si>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</si>
  <si>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</si>
  <si>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</si>
  <si>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</si>
  <si>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</si>
  <si>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</si>
  <si>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</si>
  <si>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</si>
  <si>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</si>
  <si>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</si>
  <si>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</si>
  <si>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</si>
  <si>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</si>
  <si>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</si>
  <si>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</si>
  <si>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</si>
  <si>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</si>
  <si>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</si>
  <si>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</si>
  <si>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</si>
  <si>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</si>
  <si>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</si>
  <si>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</si>
  <si>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</si>
  <si>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</si>
  <si>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</si>
  <si>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</si>
  <si>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</si>
  <si>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</si>
  <si>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</si>
  <si>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</si>
  <si>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</si>
  <si>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</si>
  <si>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</si>
  <si>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</si>
  <si>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</si>
  <si>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</si>
  <si>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</si>
  <si>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</si>
  <si>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</si>
  <si>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</si>
  <si>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</si>
  <si>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</si>
  <si>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</si>
  <si>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</si>
  <si>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</si>
  <si>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</si>
  <si>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</si>
  <si>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</si>
  <si>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</si>
  <si>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</si>
  <si>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</si>
  <si>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</si>
  <si>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</si>
  <si>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</si>
  <si>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</si>
  <si>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</si>
  <si>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</si>
  <si>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</si>
  <si>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</si>
  <si>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</si>
  <si>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</si>
  <si>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</si>
  <si>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</si>
  <si>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</si>
  <si>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</si>
  <si>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</si>
  <si>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</si>
  <si>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</si>
  <si>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</si>
  <si>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</si>
  <si>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</si>
  <si>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</si>
  <si>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</si>
  <si>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</si>
  <si>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</si>
  <si>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</si>
  <si>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</si>
  <si>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</si>
  <si>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</si>
  <si>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</si>
  <si>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</si>
  <si>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</si>
  <si>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</si>
  <si>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</si>
  <si>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</si>
  <si>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</si>
  <si>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</si>
  <si>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</si>
  <si>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</si>
  <si>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</si>
  <si>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</si>
  <si>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</si>
  <si>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</si>
  <si>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</si>
  <si>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</si>
  <si>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</si>
  <si>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</si>
  <si>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</si>
  <si>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</si>
  <si>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</si>
  <si>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</si>
  <si>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</si>
  <si>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</si>
  <si>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</si>
  <si>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</si>
  <si>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</si>
  <si>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</si>
  <si>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</si>
  <si>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</si>
  <si>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</si>
  <si>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</si>
  <si>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</si>
  <si>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</si>
  <si>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</si>
  <si>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</si>
  <si>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</si>
  <si>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</si>
  <si>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</si>
  <si>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</si>
  <si>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</si>
  <si>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</si>
  <si>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</si>
  <si>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</si>
  <si>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</si>
  <si>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</si>
  <si>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</si>
  <si>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</si>
  <si>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</si>
  <si>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</si>
  <si>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</si>
  <si>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</si>
  <si>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</si>
  <si>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</si>
  <si>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</si>
  <si>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</si>
  <si>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</si>
  <si>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</si>
  <si>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</si>
  <si>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</si>
  <si>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</si>
  <si>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</si>
  <si>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</si>
  <si>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</si>
  <si>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</si>
  <si>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</si>
  <si>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</si>
  <si>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</si>
  <si>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</si>
  <si>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</si>
  <si>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</si>
  <si>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</si>
  <si>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</si>
  <si>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</si>
  <si>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</si>
  <si>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</si>
  <si>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</si>
  <si>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</si>
  <si>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</si>
  <si>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</si>
  <si>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</si>
  <si>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</si>
  <si>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</si>
  <si>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</si>
  <si>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</si>
  <si>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</si>
  <si>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</si>
  <si>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</si>
  <si>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</si>
  <si>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</si>
  <si>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</si>
  <si>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</si>
  <si>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</si>
  <si>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</si>
  <si>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</si>
  <si>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</si>
  <si>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</si>
  <si>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</si>
  <si>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</si>
  <si>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</si>
  <si>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</si>
  <si>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</si>
  <si>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</si>
  <si>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</si>
  <si>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</si>
  <si>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</si>
  <si>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</si>
  <si>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</si>
  <si>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</si>
  <si>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</si>
  <si>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</si>
  <si>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</si>
  <si>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</si>
  <si>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</si>
  <si>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</si>
  <si>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</si>
  <si>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</si>
  <si>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</si>
  <si>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</si>
  <si>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</si>
  <si>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</si>
  <si>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</si>
  <si>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</si>
  <si>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</si>
  <si>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</si>
  <si>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</si>
  <si>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</si>
  <si>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</si>
  <si>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</si>
  <si>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</si>
  <si>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</si>
  <si>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</si>
  <si>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</si>
  <si>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</si>
  <si>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</si>
  <si>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</si>
  <si>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</si>
  <si>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</si>
  <si>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</si>
  <si>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</si>
  <si>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</si>
  <si>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</si>
  <si>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</si>
  <si>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</si>
  <si>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</si>
  <si>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</si>
  <si>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</si>
  <si>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</si>
  <si>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</si>
  <si>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</si>
  <si>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</si>
  <si>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</si>
  <si>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</si>
  <si>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</si>
  <si>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</si>
  <si>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</si>
  <si>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</si>
  <si>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</si>
  <si>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</si>
  <si>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</si>
  <si>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</si>
  <si>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</si>
  <si>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</si>
  <si>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</si>
  <si>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</si>
  <si>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</si>
  <si>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</si>
  <si>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</si>
  <si>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</si>
  <si>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</si>
  <si>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</si>
  <si>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</si>
  <si>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</si>
  <si>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</si>
  <si>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</si>
  <si>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</si>
  <si>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</si>
  <si>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</si>
  <si>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</si>
  <si>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</si>
  <si>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</si>
  <si>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</si>
  <si>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</si>
  <si>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</si>
  <si>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</si>
  <si>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</si>
  <si>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</si>
  <si>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</si>
  <si>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</si>
  <si>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</si>
  <si>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</si>
  <si>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</si>
  <si>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</si>
  <si>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</si>
  <si>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</si>
  <si>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</si>
  <si>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</si>
  <si>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</si>
  <si>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</si>
  <si>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</si>
  <si>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</si>
  <si>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</si>
  <si>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</si>
  <si>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</si>
  <si>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</si>
  <si>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</si>
  <si>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</si>
  <si>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</si>
  <si>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</si>
  <si>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</si>
  <si>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</si>
  <si>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</si>
  <si>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</si>
  <si>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</si>
  <si>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</si>
  <si>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</si>
  <si>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</si>
  <si>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</si>
  <si>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</si>
  <si>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</si>
  <si>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</si>
  <si>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</si>
  <si>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</si>
  <si>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</si>
  <si>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</si>
  <si>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</si>
  <si>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</si>
  <si>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</si>
  <si>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</si>
  <si>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</si>
  <si>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</si>
  <si>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</si>
  <si>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</si>
  <si>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</si>
  <si>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</si>
  <si>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</si>
  <si>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</si>
  <si>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</si>
  <si>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</si>
  <si>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</si>
  <si>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</si>
  <si>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</si>
  <si>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</si>
  <si>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</si>
  <si>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</si>
  <si>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</si>
  <si>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</si>
  <si>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</si>
  <si>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</si>
  <si>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</si>
  <si>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</si>
  <si>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</si>
  <si>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</si>
  <si>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</si>
  <si>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</si>
  <si>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</si>
  <si>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</si>
  <si>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</si>
  <si>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</si>
  <si>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</si>
  <si>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</si>
  <si>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</si>
  <si>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</si>
  <si>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</si>
  <si>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</si>
  <si>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</si>
  <si>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</si>
  <si>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</si>
  <si>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</si>
  <si>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</si>
  <si>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</si>
  <si>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</si>
  <si>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</si>
  <si>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</si>
  <si>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</si>
  <si>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</si>
  <si>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</si>
  <si>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</si>
  <si>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</si>
  <si>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</si>
  <si>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</si>
  <si>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</si>
  <si>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</si>
  <si>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</si>
  <si>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</si>
  <si>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</si>
  <si>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</si>
  <si>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</si>
  <si>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</si>
  <si>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</si>
  <si>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</si>
  <si>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</si>
  <si>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</si>
  <si>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</si>
  <si>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</si>
  <si>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</si>
  <si>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</si>
  <si>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</si>
  <si>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</si>
  <si>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</si>
  <si>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</si>
  <si>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</si>
  <si>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</si>
  <si>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</si>
  <si>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</si>
  <si>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</si>
  <si>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</si>
  <si>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</si>
  <si>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</si>
  <si>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</si>
  <si>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</si>
  <si>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</si>
  <si>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</si>
  <si>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</si>
  <si>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</si>
  <si>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</si>
  <si>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</si>
  <si>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</si>
  <si>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</si>
  <si>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</si>
  <si>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</si>
  <si>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</si>
  <si>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</si>
  <si>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</si>
  <si>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</si>
  <si>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</si>
  <si>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</si>
  <si>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</si>
  <si>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</si>
  <si>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</si>
  <si>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</si>
  <si>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</si>
  <si>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</si>
  <si>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</si>
  <si>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</si>
  <si>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</si>
  <si>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</si>
  <si>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</si>
  <si>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</si>
  <si>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</si>
  <si>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</si>
  <si>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</si>
  <si>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</si>
  <si>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</si>
  <si>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</si>
  <si>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</si>
  <si>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</si>
  <si>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</si>
  <si>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</si>
  <si>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</si>
  <si>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</si>
  <si>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</si>
  <si>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</si>
  <si>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</si>
  <si>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</si>
  <si>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</si>
  <si>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</si>
  <si>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</si>
  <si>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</si>
  <si>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</si>
  <si>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</si>
  <si>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</si>
  <si>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</si>
  <si>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</si>
  <si>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</si>
  <si>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</si>
  <si>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</si>
  <si>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</si>
  <si>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</si>
  <si>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</si>
  <si>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</si>
  <si>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</si>
  <si>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</si>
  <si>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</si>
  <si>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</si>
  <si>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</si>
  <si>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</si>
  <si>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</si>
  <si>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</si>
  <si>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</si>
  <si>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</si>
  <si>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</si>
  <si>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</si>
  <si>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</si>
  <si>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</si>
  <si>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</si>
  <si>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</si>
  <si>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</si>
  <si>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</si>
  <si>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</si>
  <si>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</si>
  <si>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</si>
  <si>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</si>
  <si>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</si>
  <si>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</si>
  <si>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</si>
  <si>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</si>
  <si>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</si>
  <si>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</si>
  <si>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</si>
  <si>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</si>
  <si>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</si>
  <si>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</si>
  <si>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</si>
  <si>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</si>
  <si>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</si>
  <si>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</si>
  <si>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</si>
  <si>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</si>
  <si>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</si>
  <si>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</si>
  <si>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</si>
  <si>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</si>
  <si>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</si>
  <si>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</si>
  <si>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</si>
  <si>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</si>
  <si>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</si>
  <si>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</si>
  <si>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</si>
  <si>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</si>
  <si>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</si>
  <si>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</si>
  <si>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</si>
  <si>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</si>
  <si>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</si>
  <si>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</si>
  <si>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</si>
  <si>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</si>
  <si>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</si>
  <si>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</si>
  <si>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</si>
  <si>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</si>
  <si>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</si>
  <si>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</si>
  <si>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</si>
  <si>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</si>
  <si>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</si>
  <si>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</si>
  <si>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</si>
  <si>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</si>
  <si>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</si>
  <si>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</si>
  <si>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</si>
  <si>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</si>
  <si>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</si>
  <si>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</si>
  <si>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</si>
  <si>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</si>
  <si>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</si>
  <si>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</si>
  <si>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</si>
  <si>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</si>
  <si>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</si>
  <si>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</si>
  <si>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</si>
  <si>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</si>
  <si>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</si>
  <si>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</si>
  <si>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</si>
  <si>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</si>
  <si>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</si>
  <si>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</si>
  <si>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</si>
  <si>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</si>
  <si>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</si>
  <si>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</si>
  <si>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</si>
  <si>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</si>
  <si>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</si>
  <si>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</si>
  <si>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</si>
  <si>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</si>
  <si>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</si>
  <si>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</si>
  <si>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</si>
  <si>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</si>
  <si>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</si>
  <si>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</si>
  <si>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</si>
  <si>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</si>
  <si>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</si>
  <si>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</si>
  <si>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</si>
  <si>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</si>
  <si>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</si>
  <si>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</si>
  <si>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</si>
  <si>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</si>
  <si>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</si>
  <si>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</si>
  <si>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</si>
  <si>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</si>
  <si>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</si>
  <si>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</si>
  <si>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</si>
  <si>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</si>
  <si>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</si>
  <si>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</si>
  <si>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</si>
  <si>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</si>
  <si>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</si>
  <si>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</si>
  <si>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</si>
  <si>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</si>
  <si>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</si>
  <si>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</si>
  <si>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</si>
  <si>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</si>
  <si>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</si>
  <si>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</si>
  <si>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</si>
  <si>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</si>
  <si>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</si>
  <si>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</si>
  <si>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</si>
  <si>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</si>
  <si>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</si>
  <si>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</si>
  <si>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</si>
  <si>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</si>
  <si>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</si>
  <si>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</si>
  <si>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</si>
  <si>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</si>
  <si>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</si>
  <si>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</si>
  <si>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</si>
  <si>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</si>
  <si>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</si>
  <si>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</si>
  <si>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</si>
  <si>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</si>
  <si>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</si>
  <si>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</si>
  <si>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</si>
  <si>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</si>
  <si>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</si>
  <si>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</si>
  <si>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</si>
  <si>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</si>
  <si>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</si>
  <si>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</si>
  <si>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</si>
  <si>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</si>
  <si>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</si>
  <si>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</si>
  <si>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</si>
  <si>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</si>
  <si>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</si>
  <si>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</si>
  <si>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</si>
  <si>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</si>
  <si>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</si>
  <si>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</si>
  <si>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</si>
  <si>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</si>
  <si>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</si>
  <si>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</si>
  <si>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</si>
  <si>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</si>
  <si>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</si>
  <si>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</si>
  <si>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</si>
  <si>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</si>
  <si>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</si>
  <si>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</si>
  <si>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</si>
  <si>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</si>
  <si>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</si>
  <si>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</si>
  <si>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</si>
  <si>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</si>
  <si>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</si>
  <si>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</si>
  <si>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</si>
  <si>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</si>
  <si>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</si>
  <si>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</si>
  <si>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</si>
  <si>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</si>
  <si>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</si>
  <si>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</si>
  <si>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</si>
  <si>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</si>
  <si>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</si>
  <si>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</si>
  <si>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</si>
  <si>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</si>
  <si>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</si>
  <si>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</si>
  <si>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</si>
  <si>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</si>
  <si>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</si>
  <si>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</si>
  <si>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</si>
  <si>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</si>
  <si>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</si>
  <si>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</si>
  <si>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</si>
  <si>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</si>
  <si>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</si>
  <si>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</si>
  <si>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</si>
  <si>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</si>
  <si>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</si>
  <si>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</si>
  <si>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</si>
  <si>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</si>
  <si>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</si>
  <si>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</si>
  <si>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</si>
  <si>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</si>
  <si>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</si>
  <si>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</si>
  <si>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</si>
  <si>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</si>
  <si>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</si>
  <si>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</si>
  <si>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</si>
  <si>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</si>
  <si>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</si>
  <si>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</si>
  <si>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</si>
  <si>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</si>
  <si>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</si>
  <si>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</si>
  <si>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</si>
  <si>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</si>
  <si>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</si>
  <si>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</si>
  <si>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</si>
  <si>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</si>
  <si>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</si>
  <si>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</si>
  <si>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</si>
  <si>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</si>
  <si>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</si>
  <si>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</si>
  <si>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</si>
  <si>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</si>
  <si>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</si>
  <si>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</si>
  <si>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</si>
  <si>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</si>
  <si>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</si>
  <si>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</si>
  <si>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</si>
  <si>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</si>
  <si>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</si>
  <si>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</si>
  <si>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</si>
  <si>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</si>
  <si>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</si>
  <si>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</si>
  <si>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</si>
  <si>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</si>
  <si>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</si>
  <si>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</si>
  <si>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</si>
  <si>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</si>
  <si>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</si>
  <si>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</si>
  <si>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</si>
  <si>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</si>
  <si>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</si>
  <si>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</si>
  <si>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</si>
  <si>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</si>
  <si>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</si>
  <si>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</si>
  <si>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</si>
  <si>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</si>
  <si>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</si>
  <si>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</si>
  <si>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</si>
  <si>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</si>
  <si>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</si>
  <si>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</si>
  <si>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</si>
  <si>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</si>
  <si>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</si>
  <si>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</si>
  <si>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</si>
  <si>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</si>
  <si>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</si>
  <si>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</si>
  <si>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</si>
  <si>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</si>
  <si>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</si>
  <si>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</si>
  <si>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</si>
  <si>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</si>
  <si>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</si>
  <si>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</si>
  <si>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</si>
  <si>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</si>
  <si>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</si>
  <si>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</si>
  <si>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</si>
  <si>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</si>
  <si>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</si>
  <si>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</si>
  <si>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</si>
  <si>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</si>
  <si>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</si>
  <si>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</si>
  <si>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</si>
  <si>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</si>
  <si>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</si>
  <si>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</si>
  <si>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</si>
  <si>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</si>
  <si>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</si>
  <si>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</si>
  <si>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</si>
  <si>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</si>
  <si>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</si>
  <si>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</si>
  <si>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</si>
  <si>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</si>
  <si>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</si>
  <si>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</si>
  <si>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</si>
  <si>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</si>
  <si>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</si>
  <si>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</si>
  <si>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</si>
  <si>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</si>
  <si>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</si>
  <si>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</si>
  <si>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</si>
  <si>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</si>
  <si>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</si>
  <si>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</si>
  <si>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</si>
  <si>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</si>
  <si>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</si>
  <si>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</si>
  <si>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</si>
  <si>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</si>
  <si>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</si>
  <si>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</si>
  <si>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</si>
  <si>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</si>
  <si>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</si>
  <si>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</si>
  <si>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</si>
  <si>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</si>
  <si>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</si>
  <si>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</si>
  <si>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</si>
  <si>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</si>
  <si>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</si>
  <si>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</si>
  <si>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</si>
  <si>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</si>
  <si>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</si>
  <si>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</si>
  <si>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</si>
  <si>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</si>
  <si>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</si>
  <si>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</si>
  <si>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</si>
  <si>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</si>
  <si>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</si>
  <si>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</si>
  <si>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</si>
  <si>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</si>
  <si>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</si>
  <si>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</si>
  <si>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</si>
  <si>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</si>
  <si>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</si>
  <si>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</si>
  <si>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</si>
  <si>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</si>
  <si>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</si>
  <si>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</si>
  <si>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</si>
  <si>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</si>
  <si>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</si>
  <si>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</si>
  <si>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</si>
  <si>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</si>
  <si>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</si>
  <si>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</si>
  <si>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</si>
  <si>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</si>
  <si>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</si>
  <si>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</si>
  <si>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</si>
  <si>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</si>
  <si>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</si>
  <si>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</si>
  <si>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</si>
  <si>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</si>
  <si>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</si>
  <si>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</si>
  <si>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</si>
  <si>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</si>
  <si>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</si>
  <si>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</si>
  <si>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</si>
  <si>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</si>
  <si>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</si>
  <si>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</si>
  <si>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</si>
  <si>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</si>
  <si>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</si>
  <si>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</si>
  <si>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</si>
  <si>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</si>
  <si>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</si>
  <si>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</si>
  <si>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</si>
  <si>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</si>
  <si>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</si>
  <si>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</si>
  <si>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</si>
  <si>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</si>
  <si>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</si>
  <si>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</si>
  <si>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</si>
  <si>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</si>
  <si>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</si>
  <si>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</si>
  <si>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</si>
  <si>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</si>
  <si>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</si>
  <si>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</si>
  <si>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</si>
  <si>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</si>
  <si>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</si>
  <si>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</si>
  <si>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</si>
  <si>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</si>
  <si>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</si>
  <si>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</si>
  <si>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</si>
  <si>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</si>
  <si>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</si>
  <si>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</si>
  <si>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</si>
  <si>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</si>
  <si>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</si>
  <si>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</si>
  <si>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</si>
  <si>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</si>
  <si>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</si>
  <si>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</si>
  <si>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</si>
  <si>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</si>
  <si>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</si>
  <si>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</si>
  <si>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</si>
  <si>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</si>
  <si>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</si>
  <si>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</si>
  <si>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</si>
  <si>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</si>
  <si>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</si>
  <si>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</si>
  <si>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</si>
  <si>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</si>
  <si>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</si>
  <si>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</si>
  <si>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</si>
  <si>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</si>
  <si>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</si>
  <si>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</si>
  <si>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</si>
  <si>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</si>
  <si>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</si>
  <si>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</si>
  <si>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</si>
  <si>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</si>
  <si>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</si>
  <si>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</si>
  <si>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</si>
  <si>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</si>
  <si>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</si>
  <si>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</si>
  <si>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</si>
  <si>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</si>
  <si>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</si>
  <si>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</si>
  <si>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</si>
  <si>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</si>
  <si>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</si>
  <si>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</si>
  <si>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</si>
  <si>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</si>
  <si>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</si>
  <si>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</si>
  <si>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</si>
  <si>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</si>
  <si>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</si>
  <si>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</si>
  <si>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</si>
  <si>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</si>
  <si>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</si>
  <si>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</si>
  <si>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</si>
  <si>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</si>
  <si>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</si>
  <si>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</si>
  <si>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</si>
  <si>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</si>
  <si>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</si>
  <si>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</si>
  <si>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</si>
  <si>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</si>
  <si>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</si>
  <si>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</si>
  <si>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</si>
  <si>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</si>
  <si>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</si>
  <si>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</si>
  <si>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</si>
  <si>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</si>
  <si>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</si>
  <si>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</si>
  <si>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</si>
  <si>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</si>
  <si>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</si>
  <si>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</si>
  <si>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</si>
  <si>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</si>
  <si>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</si>
  <si>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</si>
  <si>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</si>
  <si>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</si>
  <si>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</si>
  <si>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</si>
  <si>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</si>
  <si>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</si>
  <si>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</si>
  <si>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</si>
  <si>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</si>
  <si>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</si>
  <si>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</si>
  <si>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</si>
  <si>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</si>
  <si>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</si>
  <si>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</si>
  <si>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</si>
  <si>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</si>
  <si>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</si>
  <si>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</si>
  <si>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</si>
  <si>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</si>
  <si>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</si>
  <si>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</si>
  <si>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</si>
  <si>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</si>
  <si>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</si>
  <si>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</si>
  <si>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</si>
  <si>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</si>
  <si>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</si>
  <si>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</si>
  <si>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</si>
  <si>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</si>
  <si>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</si>
  <si>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</si>
  <si>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</si>
  <si>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</si>
  <si>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</si>
  <si>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</si>
  <si>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</si>
  <si>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</si>
  <si>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</si>
  <si>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</si>
  <si>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</si>
  <si>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</si>
  <si>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</si>
  <si>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</si>
  <si>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</si>
  <si>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</si>
  <si>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</si>
  <si>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</si>
  <si>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</si>
  <si>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</si>
  <si>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</si>
  <si>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</si>
  <si>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</si>
  <si>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</si>
  <si>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</si>
  <si>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</si>
  <si>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</si>
  <si>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</si>
  <si>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</si>
  <si>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</si>
  <si>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</si>
  <si>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</si>
  <si>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</si>
  <si>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</si>
  <si>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</si>
  <si>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</si>
  <si>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</si>
  <si>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</si>
  <si>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</si>
  <si>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</si>
  <si>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</si>
  <si>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</si>
  <si>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</si>
  <si>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</si>
  <si>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</si>
  <si>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</si>
  <si>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</si>
  <si>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</si>
  <si>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</si>
  <si>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</si>
  <si>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</si>
  <si>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</si>
  <si>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</si>
  <si>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</si>
  <si>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</si>
  <si>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</si>
  <si>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</si>
  <si>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</si>
  <si>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</si>
  <si>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</si>
  <si>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</si>
  <si>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</si>
  <si>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</si>
  <si>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</si>
  <si>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</si>
  <si>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</si>
  <si>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</si>
  <si>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</si>
  <si>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</si>
  <si>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</si>
  <si>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</si>
  <si>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</si>
  <si>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</si>
  <si>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</si>
  <si>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</si>
  <si>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</si>
  <si>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</si>
  <si>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</si>
  <si>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</si>
  <si>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</si>
  <si>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</si>
  <si>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</si>
  <si>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</si>
  <si>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</si>
  <si>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</si>
  <si>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</si>
  <si>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</si>
  <si>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</si>
  <si>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</si>
  <si>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</si>
  <si>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</si>
  <si>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</si>
  <si>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</si>
  <si>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</si>
  <si>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</si>
  <si>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</si>
  <si>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</si>
  <si>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</si>
  <si>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</si>
  <si>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</si>
  <si>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</si>
  <si>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</si>
  <si>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</si>
  <si>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</si>
  <si>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</si>
  <si>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</si>
  <si>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</si>
  <si>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</si>
  <si>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</si>
  <si>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</si>
  <si>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</si>
  <si>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</si>
  <si>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</si>
  <si>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</si>
  <si>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</si>
  <si>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</si>
  <si>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</si>
  <si>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</si>
  <si>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</si>
  <si>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</si>
  <si>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</si>
  <si>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</si>
  <si>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</si>
  <si>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</si>
  <si>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</si>
  <si>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</si>
  <si>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</si>
  <si>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</si>
  <si>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</si>
  <si>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</si>
  <si>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</si>
  <si>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</si>
  <si>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</si>
  <si>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</si>
  <si>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</si>
  <si>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</si>
  <si>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</si>
  <si>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</si>
  <si>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</si>
  <si>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</si>
  <si>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</si>
  <si>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</si>
  <si>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</si>
  <si>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</si>
  <si>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</si>
  <si>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</si>
  <si>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</si>
  <si>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</si>
  <si>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</si>
  <si>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</si>
  <si>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</si>
  <si>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</si>
  <si>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</si>
  <si>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</si>
  <si>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</si>
  <si>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</si>
  <si>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</si>
  <si>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</si>
  <si>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</si>
  <si>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</si>
  <si>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</si>
  <si>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</si>
  <si>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</si>
  <si>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</si>
  <si>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</si>
  <si>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</si>
  <si>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</si>
  <si>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</si>
  <si>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</si>
  <si>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</si>
  <si>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</si>
  <si>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</si>
  <si>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</si>
  <si>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</si>
  <si>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</si>
  <si>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</si>
  <si>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</si>
  <si>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</si>
  <si>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</si>
  <si>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</si>
  <si>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</si>
  <si>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</si>
  <si>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</si>
  <si>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</si>
  <si>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</si>
  <si>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</si>
  <si>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</si>
  <si>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</si>
  <si>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</si>
  <si>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</si>
  <si>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</si>
  <si>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</si>
  <si>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</si>
  <si>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</si>
  <si>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</si>
  <si>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</si>
  <si>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</si>
  <si>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</si>
  <si>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</si>
  <si>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</si>
  <si>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</si>
  <si>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</si>
  <si>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</si>
  <si>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</si>
  <si>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</si>
  <si>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</si>
  <si>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</si>
  <si>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</si>
  <si>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</si>
  <si>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</si>
  <si>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</si>
  <si>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</si>
  <si>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</si>
  <si>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</si>
  <si>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</si>
  <si>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</si>
  <si>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</si>
  <si>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</si>
  <si>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</si>
  <si>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</si>
  <si>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</si>
  <si>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</si>
  <si>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</si>
  <si>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</si>
  <si>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</si>
  <si>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</si>
  <si>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</si>
  <si>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</si>
  <si>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</si>
  <si>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</si>
  <si>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</si>
  <si>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</si>
  <si>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</si>
  <si>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</si>
  <si>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</si>
  <si>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</si>
  <si>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</si>
  <si>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</si>
  <si>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</si>
  <si>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</si>
  <si>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</si>
  <si>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</si>
  <si>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</si>
  <si>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</si>
  <si>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</si>
  <si>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</si>
  <si>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</si>
  <si>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</si>
  <si>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</si>
  <si>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</si>
  <si>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</si>
  <si>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</si>
  <si>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</si>
  <si>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</si>
  <si>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</si>
  <si>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</si>
  <si>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</si>
  <si>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</si>
  <si>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</si>
  <si>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</si>
  <si>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</si>
  <si>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</si>
  <si>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</si>
  <si>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</si>
  <si>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</si>
  <si>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</si>
  <si>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</si>
  <si>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</si>
  <si>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</si>
  <si>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</si>
  <si>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</si>
  <si>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</si>
  <si>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</si>
  <si>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</si>
  <si>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</si>
  <si>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</si>
  <si>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</si>
  <si>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</si>
  <si>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</si>
  <si>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</si>
  <si>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</si>
  <si>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</si>
  <si>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</si>
  <si>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</si>
  <si>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</si>
  <si>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</si>
  <si>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</si>
  <si>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</si>
  <si>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</si>
  <si>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</si>
  <si>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</si>
  <si>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</si>
  <si>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</si>
  <si>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</si>
  <si>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</si>
  <si>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</si>
  <si>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</si>
  <si>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</si>
  <si>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</si>
  <si>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</si>
  <si>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</si>
  <si>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</si>
  <si>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</si>
  <si>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</si>
  <si>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</si>
  <si>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</si>
  <si>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</si>
  <si>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</si>
  <si>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</si>
  <si>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</si>
  <si>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</si>
  <si>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</si>
  <si>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</si>
  <si>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</si>
  <si>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</si>
  <si>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</si>
  <si>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</si>
  <si>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</si>
  <si>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</si>
  <si>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</si>
  <si>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</si>
  <si>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</si>
  <si>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</si>
  <si>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</si>
  <si>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</si>
  <si>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</si>
  <si>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</si>
  <si>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</si>
  <si>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</si>
  <si>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</si>
  <si>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</si>
  <si>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</si>
  <si>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</si>
  <si>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</si>
  <si>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</si>
  <si>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</si>
  <si>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</si>
  <si>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</si>
  <si>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</si>
  <si>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</si>
  <si>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</si>
  <si>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</si>
  <si>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</si>
  <si>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</si>
  <si>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</si>
  <si>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</si>
  <si>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</si>
  <si>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</si>
  <si>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</si>
  <si>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</si>
  <si>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</si>
  <si>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</si>
  <si>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</si>
  <si>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</si>
  <si>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</si>
  <si>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</si>
  <si>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</si>
  <si>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</si>
  <si>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</si>
  <si>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</si>
  <si>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</si>
  <si>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</si>
  <si>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</si>
  <si>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</si>
  <si>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</si>
  <si>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</si>
  <si>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</si>
  <si>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</si>
  <si>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</si>
  <si>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</si>
  <si>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</si>
  <si>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</si>
  <si>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</si>
  <si>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</si>
  <si>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</si>
  <si>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</si>
  <si>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</si>
  <si>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</si>
  <si>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</si>
  <si>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</si>
  <si>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</si>
  <si>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</si>
  <si>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</si>
  <si>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</si>
  <si>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</si>
  <si>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</si>
  <si>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</si>
  <si>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</si>
  <si>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</si>
  <si>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</si>
  <si>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</si>
  <si>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</si>
  <si>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</si>
  <si>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</si>
  <si>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</si>
  <si>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</si>
  <si>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</si>
  <si>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</si>
  <si>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</si>
  <si>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</si>
  <si>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</si>
  <si>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</si>
  <si>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</si>
  <si>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</si>
  <si>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</si>
  <si>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</si>
  <si>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</si>
  <si>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</si>
  <si>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</si>
  <si>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</si>
  <si>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</si>
  <si>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</si>
  <si>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</si>
  <si>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</si>
  <si>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</si>
  <si>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</si>
  <si>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</si>
  <si>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</si>
  <si>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</si>
  <si>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</si>
  <si>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</si>
  <si>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</si>
  <si>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</si>
  <si>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</si>
  <si>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</si>
  <si>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</si>
  <si>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</si>
  <si>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</si>
  <si>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</si>
  <si>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</si>
  <si>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</si>
  <si>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</si>
  <si>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</si>
  <si>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</si>
  <si>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</si>
  <si>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</si>
  <si>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</si>
  <si>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</si>
  <si>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</si>
  <si>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</si>
  <si>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</si>
  <si>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</si>
  <si>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</si>
  <si>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</si>
  <si>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</si>
  <si>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</si>
  <si>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</si>
  <si>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</si>
  <si>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</si>
  <si>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</si>
  <si>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</si>
  <si>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</si>
  <si>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</si>
  <si>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</si>
  <si>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</si>
  <si>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</si>
  <si>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</si>
  <si>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</si>
  <si>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</si>
  <si>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</si>
  <si>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</si>
  <si>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</si>
  <si>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</si>
  <si>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</si>
  <si>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</si>
  <si>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</si>
  <si>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</si>
  <si>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</si>
  <si>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</si>
  <si>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</si>
  <si>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</si>
  <si>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</si>
  <si>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</si>
  <si>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</si>
  <si>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</si>
  <si>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</si>
  <si>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</si>
  <si>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</si>
  <si>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</si>
  <si>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</si>
  <si>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</si>
  <si>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</si>
  <si>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</si>
  <si>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</si>
  <si>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</si>
  <si>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</si>
  <si>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</si>
  <si>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</si>
  <si>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</si>
  <si>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</si>
  <si>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</si>
  <si>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</si>
  <si>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</si>
  <si>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</si>
  <si>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</si>
  <si>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</si>
  <si>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</si>
  <si>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</si>
  <si>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</si>
  <si>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</si>
  <si>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</si>
  <si>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</si>
  <si>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</si>
  <si>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</si>
  <si>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</si>
  <si>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</si>
  <si>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</si>
  <si>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</si>
  <si>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</si>
  <si>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</si>
  <si>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</si>
  <si>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</si>
  <si>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</si>
  <si>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</si>
  <si>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</si>
  <si>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</si>
  <si>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</si>
  <si>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</si>
  <si>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</si>
  <si>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</si>
  <si>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</si>
  <si>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</si>
  <si>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</si>
  <si>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</si>
  <si>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</si>
  <si>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</si>
  <si>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</si>
  <si>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</si>
  <si>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</si>
  <si>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</si>
  <si>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</si>
  <si>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</si>
  <si>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</si>
  <si>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</si>
  <si>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</si>
  <si>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</si>
  <si>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</si>
  <si>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</si>
  <si>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</si>
  <si>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</si>
  <si>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</si>
  <si>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</si>
  <si>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</si>
  <si>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</si>
  <si>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</si>
  <si>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</si>
  <si>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</si>
  <si>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</si>
  <si>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</si>
  <si>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</si>
  <si>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</si>
  <si>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</si>
  <si>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</si>
  <si>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</si>
  <si>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</si>
  <si>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</si>
  <si>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</si>
  <si>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</si>
  <si>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</si>
  <si>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</si>
  <si>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</si>
  <si>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</si>
  <si>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</si>
  <si>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</si>
  <si>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</si>
  <si>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</si>
  <si>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</si>
  <si>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</si>
  <si>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</si>
  <si>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</si>
  <si>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</si>
  <si>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</si>
  <si>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</si>
  <si>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</si>
  <si>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</si>
  <si>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</si>
  <si>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</si>
  <si>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</si>
  <si>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</si>
  <si>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</si>
  <si>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</si>
  <si>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</si>
  <si>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</si>
  <si>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</si>
  <si>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</si>
  <si>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</si>
  <si>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</si>
  <si>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</si>
  <si>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</si>
  <si>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</si>
  <si>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</si>
  <si>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</si>
  <si>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</si>
  <si>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</si>
  <si>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</si>
  <si>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</si>
  <si>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</si>
  <si>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</si>
  <si>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</si>
  <si>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</si>
  <si>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</si>
  <si>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</si>
  <si>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</si>
  <si>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</si>
  <si>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</si>
  <si>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</si>
  <si>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</si>
  <si>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</si>
  <si>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</si>
  <si>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</si>
  <si>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</si>
  <si>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</si>
  <si>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</si>
  <si>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</si>
  <si>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</si>
  <si>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</si>
  <si>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</si>
  <si>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</si>
  <si>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</si>
  <si>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</si>
  <si>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</si>
  <si>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</si>
  <si>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</si>
  <si>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</si>
  <si>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</si>
  <si>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</si>
  <si>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</si>
  <si>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</si>
  <si>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</si>
  <si>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</si>
  <si>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</si>
  <si>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</si>
  <si>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</si>
  <si>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</si>
  <si>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</si>
  <si>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</si>
  <si>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</si>
  <si>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</si>
  <si>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</si>
  <si>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</si>
  <si>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</si>
  <si>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</si>
  <si>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</si>
  <si>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</si>
  <si>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</si>
  <si>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</si>
  <si>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</si>
  <si>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</si>
  <si>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</si>
  <si>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</si>
  <si>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</si>
  <si>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</si>
  <si>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</si>
  <si>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</si>
  <si>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</si>
  <si>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</si>
  <si>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</si>
  <si>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</si>
  <si>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</si>
  <si>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</si>
  <si>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</si>
  <si>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</si>
  <si>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</si>
  <si>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</si>
  <si>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</si>
  <si>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</si>
  <si>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</si>
  <si>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</si>
  <si>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</si>
  <si>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</si>
  <si>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</si>
  <si>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</si>
  <si>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</si>
  <si>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</si>
  <si>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</si>
  <si>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</si>
  <si>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</si>
  <si>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</si>
  <si>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</si>
  <si>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</si>
  <si>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</si>
  <si>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</si>
  <si>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</si>
  <si>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</si>
  <si>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</si>
  <si>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</si>
  <si>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</si>
  <si>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</si>
  <si>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</si>
  <si>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</si>
  <si>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</si>
  <si>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</si>
  <si>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</si>
  <si>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</si>
  <si>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</si>
  <si>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</si>
  <si>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</si>
  <si>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</si>
  <si>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</si>
  <si>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</si>
  <si>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</si>
  <si>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</si>
  <si>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</si>
  <si>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</si>
  <si>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</si>
  <si>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</si>
  <si>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</si>
  <si>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</si>
  <si>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</si>
  <si>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</si>
  <si>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</si>
  <si>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</si>
  <si>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</si>
  <si>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</si>
  <si>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</si>
  <si>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</si>
  <si>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</si>
  <si>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</si>
  <si>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</si>
  <si>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</si>
  <si>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</si>
  <si>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</si>
  <si>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</si>
  <si>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</si>
  <si>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</si>
  <si>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</si>
  <si>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</si>
  <si>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</si>
  <si>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</si>
  <si>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</si>
  <si>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</si>
  <si>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</si>
  <si>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</si>
  <si>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</si>
  <si>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</si>
  <si>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</si>
  <si>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</si>
  <si>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</si>
  <si>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</si>
  <si>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</si>
  <si>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</si>
  <si>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</si>
  <si>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</si>
  <si>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</si>
  <si>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</si>
  <si>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</si>
  <si>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</si>
  <si>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</si>
  <si>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</si>
  <si>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</si>
  <si>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</si>
  <si>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</si>
  <si>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</si>
  <si>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</si>
  <si>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</si>
  <si>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</si>
  <si>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</si>
  <si>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</si>
  <si>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</si>
  <si>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</si>
  <si>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</si>
  <si>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</si>
  <si>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</si>
  <si>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</si>
  <si>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</si>
  <si>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</si>
  <si>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</si>
  <si>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</si>
  <si>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</si>
  <si>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</si>
  <si>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</si>
  <si>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</si>
  <si>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</si>
  <si>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</si>
  <si>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</si>
  <si>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</si>
  <si>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</si>
  <si>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</si>
  <si>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</si>
  <si>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</si>
  <si>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</si>
  <si>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</si>
  <si>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</si>
  <si>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</si>
  <si>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</si>
  <si>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</si>
  <si>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</si>
  <si>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</si>
  <si>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</si>
  <si>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</si>
  <si>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</si>
  <si>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</si>
  <si>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</si>
  <si>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</si>
  <si>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</si>
  <si>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</si>
  <si>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</si>
  <si>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</si>
  <si>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</si>
  <si>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</si>
  <si>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</si>
  <si>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</si>
  <si>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</si>
  <si>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</si>
  <si>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</si>
  <si>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</si>
  <si>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</si>
  <si>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</si>
  <si>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</si>
  <si>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</si>
  <si>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</si>
  <si>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</si>
  <si>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</si>
  <si>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</si>
  <si>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</si>
  <si>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</si>
  <si>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</si>
  <si>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</si>
  <si>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</si>
  <si>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</si>
  <si>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</si>
  <si>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</si>
  <si>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</si>
  <si>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</si>
  <si>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</si>
  <si>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</si>
  <si>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</si>
  <si>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</si>
  <si>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</si>
  <si>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</si>
  <si>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</si>
  <si>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</si>
  <si>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</si>
  <si>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</si>
  <si>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</si>
  <si>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</si>
  <si>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</si>
  <si>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</si>
  <si>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</si>
  <si>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</si>
  <si>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</si>
  <si>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</si>
  <si>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</si>
  <si>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</si>
  <si>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</si>
  <si>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</si>
  <si>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</si>
  <si>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</si>
  <si>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</si>
  <si>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</si>
  <si>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</si>
  <si>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</si>
  <si>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</si>
  <si>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</si>
  <si>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</si>
  <si>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</si>
  <si>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</si>
  <si>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</si>
  <si>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</si>
  <si>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</si>
  <si>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</si>
  <si>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</si>
  <si>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</si>
  <si>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</si>
  <si>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</si>
  <si>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</si>
  <si>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</si>
  <si>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</si>
  <si>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</si>
  <si>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</si>
  <si>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</si>
  <si>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</si>
  <si>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</si>
  <si>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</si>
  <si>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</si>
  <si>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</si>
  <si>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</si>
  <si>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</si>
  <si>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</si>
  <si>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</si>
  <si>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</si>
  <si>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</si>
  <si>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</si>
  <si>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</si>
  <si>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</si>
  <si>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</si>
  <si>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</si>
  <si>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</si>
  <si>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</si>
  <si>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</si>
  <si>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</si>
  <si>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</si>
  <si>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</si>
  <si>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</si>
  <si>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</si>
  <si>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</si>
  <si>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</si>
  <si>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</si>
  <si>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</si>
  <si>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</si>
  <si>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</si>
  <si>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</si>
  <si>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</si>
  <si>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</si>
  <si>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</si>
  <si>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</si>
  <si>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</si>
  <si>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</si>
  <si>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</si>
  <si>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</si>
  <si>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</si>
  <si>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</si>
  <si>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</si>
  <si>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</si>
  <si>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</si>
  <si>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</si>
  <si>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</si>
  <si>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</si>
  <si>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</si>
  <si>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</si>
  <si>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</si>
  <si>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</si>
  <si>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</si>
  <si>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</si>
  <si>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</si>
  <si>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</si>
  <si>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</si>
  <si>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</si>
  <si>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</si>
  <si>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</si>
  <si>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</si>
  <si>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</si>
  <si>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</si>
  <si>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</si>
  <si>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</si>
  <si>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</si>
  <si>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</si>
  <si>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</si>
  <si>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</si>
  <si>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</si>
  <si>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</si>
  <si>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</si>
  <si>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</si>
  <si>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</si>
  <si>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</si>
  <si>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</si>
  <si>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</si>
  <si>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</si>
  <si>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</si>
  <si>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</si>
  <si>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</si>
  <si>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</si>
  <si>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</si>
  <si>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</si>
  <si>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</si>
  <si>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</si>
  <si>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</si>
  <si>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</si>
  <si>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</si>
  <si>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</si>
  <si>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</si>
  <si>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</si>
  <si>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</si>
  <si>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</si>
  <si>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</si>
  <si>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</si>
  <si>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</si>
  <si>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</si>
  <si>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</si>
  <si>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</si>
  <si>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</si>
  <si>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</si>
  <si>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</si>
  <si>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</si>
  <si>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</si>
  <si>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</si>
  <si>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</si>
  <si>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</si>
  <si>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</si>
  <si>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</si>
  <si>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</si>
  <si>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</si>
  <si>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</si>
  <si>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</si>
  <si>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</si>
  <si>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</si>
  <si>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</si>
  <si>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</si>
  <si>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</si>
  <si>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</si>
  <si>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</si>
  <si>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</si>
  <si>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</si>
  <si>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</si>
  <si>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</si>
  <si>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</si>
  <si>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</si>
  <si>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</si>
  <si>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</si>
  <si>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</si>
  <si>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</si>
  <si>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</si>
  <si>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</si>
  <si>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</si>
  <si>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</si>
  <si>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</si>
  <si>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</si>
  <si>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</si>
  <si>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</si>
  <si>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</si>
  <si>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</si>
  <si>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</si>
  <si>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</si>
  <si>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</si>
  <si>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</si>
  <si>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</si>
  <si>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</si>
  <si>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</si>
  <si>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</si>
  <si>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</si>
  <si>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</si>
  <si>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</si>
  <si>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</si>
  <si>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</si>
  <si>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</si>
  <si>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</si>
  <si>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</si>
  <si>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</si>
  <si>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</si>
  <si>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</si>
  <si>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</si>
  <si>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</si>
  <si>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</si>
  <si>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</si>
  <si>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</si>
  <si>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</si>
  <si>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</si>
  <si>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</si>
  <si>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</si>
  <si>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</si>
  <si>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</si>
  <si>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</si>
  <si>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</si>
  <si>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</si>
  <si>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</si>
  <si>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</si>
  <si>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</si>
  <si>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</si>
  <si>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</si>
  <si>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</si>
  <si>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</si>
  <si>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</si>
  <si>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</si>
  <si>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</si>
  <si>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</si>
  <si>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</si>
  <si>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</si>
  <si>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</si>
  <si>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</si>
  <si>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</si>
  <si>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</si>
  <si>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</si>
  <si>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</si>
  <si>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</si>
  <si>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</si>
  <si>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</si>
  <si>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</si>
  <si>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</si>
  <si>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</si>
  <si>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</si>
  <si>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</si>
  <si>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</si>
  <si>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</si>
  <si>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</si>
  <si>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</si>
  <si>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</si>
  <si>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</si>
  <si>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</si>
  <si>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</si>
  <si>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</si>
  <si>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</si>
  <si>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</si>
  <si>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</si>
  <si>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</si>
  <si>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</si>
  <si>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</si>
  <si>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</si>
  <si>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</si>
  <si>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</si>
  <si>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</si>
  <si>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</si>
  <si>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</si>
  <si>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</si>
  <si>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</si>
  <si>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</si>
  <si>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</si>
  <si>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</si>
  <si>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</si>
  <si>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</si>
  <si>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</si>
  <si>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</si>
  <si>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</si>
  <si>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</si>
  <si>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</si>
  <si>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</si>
  <si>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</si>
  <si>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</si>
  <si>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</si>
  <si>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</si>
  <si>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</si>
  <si>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</si>
  <si>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</si>
  <si>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</si>
  <si>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</si>
  <si>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</si>
  <si>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</si>
  <si>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</si>
  <si>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</si>
  <si>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</si>
  <si>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</si>
  <si>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</si>
  <si>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</si>
  <si>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</si>
  <si>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</si>
  <si>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</si>
  <si>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</si>
  <si>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</si>
  <si>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</si>
  <si>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</si>
  <si>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</si>
  <si>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</si>
  <si>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</si>
  <si>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</si>
  <si>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</si>
  <si>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</si>
  <si>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</si>
  <si>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</si>
  <si>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</si>
  <si>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</si>
  <si>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</si>
  <si>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</si>
  <si>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</si>
  <si>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</si>
  <si>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</si>
  <si>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</si>
  <si>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</si>
  <si>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</si>
  <si>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</si>
  <si>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</si>
  <si>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</si>
  <si>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</si>
  <si>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</si>
  <si>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</si>
  <si>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</si>
  <si>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</si>
  <si>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</si>
  <si>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</si>
  <si>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</si>
  <si>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</si>
  <si>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</si>
  <si>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</si>
  <si>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</si>
  <si>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</si>
  <si>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</si>
  <si>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</si>
  <si>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</si>
  <si>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</si>
  <si>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</si>
  <si>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</si>
  <si>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</si>
  <si>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</si>
  <si>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</si>
  <si>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</si>
  <si>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</si>
  <si>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</si>
  <si>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</si>
  <si>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</si>
  <si>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</si>
  <si>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</si>
  <si>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</si>
  <si>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</si>
  <si>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</si>
  <si>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</si>
  <si>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</si>
  <si>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</si>
  <si>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</si>
  <si>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</si>
  <si>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</si>
  <si>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</si>
  <si>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</si>
  <si>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</si>
  <si>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</si>
  <si>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</si>
  <si>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</si>
  <si>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</si>
  <si>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</si>
  <si>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</si>
  <si>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</si>
  <si>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</si>
  <si>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</si>
  <si>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</si>
  <si>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</si>
  <si>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</si>
  <si>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</si>
  <si>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</si>
  <si>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</si>
  <si>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</si>
  <si>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</si>
  <si>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</si>
  <si>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</si>
  <si>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</si>
  <si>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</si>
  <si>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</si>
  <si>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</si>
  <si>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</si>
  <si>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</si>
  <si>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</si>
  <si>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</si>
  <si>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</si>
  <si>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</si>
  <si>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</si>
  <si>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</si>
  <si>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</si>
  <si>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</si>
  <si>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</si>
  <si>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</si>
  <si>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</si>
  <si>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</si>
  <si>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</si>
  <si>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</si>
  <si>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</si>
  <si>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</si>
  <si>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</si>
  <si>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</si>
  <si>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</si>
  <si>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</si>
  <si>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</si>
  <si>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</si>
  <si>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</si>
  <si>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</si>
  <si>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</si>
  <si>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</si>
  <si>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</si>
  <si>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</si>
  <si>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</si>
  <si>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</si>
  <si>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</si>
  <si>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</si>
  <si>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</si>
  <si>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</si>
  <si>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</si>
  <si>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</si>
  <si>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</si>
  <si>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</si>
  <si>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</si>
  <si>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</si>
  <si>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</si>
  <si>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</si>
  <si>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</si>
  <si>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</si>
  <si>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</si>
  <si>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</si>
  <si>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</si>
  <si>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</si>
  <si>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</si>
  <si>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</si>
  <si>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</si>
  <si>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</si>
  <si>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</si>
  <si>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</si>
  <si>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</si>
  <si>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</si>
  <si>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</si>
  <si>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</si>
  <si>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</si>
  <si>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</si>
  <si>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</si>
  <si>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</si>
  <si>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</si>
  <si>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</si>
  <si>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</si>
  <si>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</si>
  <si>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</si>
  <si>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</si>
  <si>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</si>
  <si>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</si>
  <si>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</si>
  <si>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</si>
  <si>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</si>
  <si>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</si>
  <si>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</si>
  <si>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</si>
  <si>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</si>
  <si>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</si>
  <si>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</si>
  <si>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</si>
  <si>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</si>
  <si>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</si>
  <si>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</si>
  <si>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</si>
  <si>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</si>
  <si>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</si>
  <si>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</si>
  <si>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</si>
  <si>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</si>
  <si>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</si>
  <si>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</si>
  <si>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</si>
  <si>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</si>
  <si>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</si>
  <si>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</si>
  <si>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</si>
  <si>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</si>
  <si>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</si>
  <si>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</si>
  <si>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</si>
  <si>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</si>
  <si>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</si>
  <si>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</si>
  <si>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</si>
  <si>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</si>
  <si>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</si>
  <si>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</si>
  <si>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</si>
  <si>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</si>
  <si>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</si>
  <si>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</si>
  <si>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</si>
  <si>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</si>
  <si>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</si>
  <si>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</si>
  <si>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</si>
  <si>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</si>
  <si>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</si>
  <si>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</si>
  <si>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</si>
  <si>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</si>
  <si>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</si>
  <si>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</si>
  <si>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</si>
  <si>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</si>
  <si>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</si>
  <si>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</si>
  <si>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</si>
  <si>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</si>
  <si>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</si>
  <si>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</si>
  <si>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</si>
  <si>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</si>
  <si>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</si>
  <si>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</si>
  <si>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</si>
  <si>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</si>
  <si>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</si>
  <si>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</si>
  <si>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</si>
  <si>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</si>
  <si>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</si>
  <si>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</si>
  <si>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</si>
  <si>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</si>
  <si>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</si>
  <si>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</si>
  <si>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</si>
  <si>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</si>
  <si>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</si>
  <si>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</si>
  <si>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</si>
  <si>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</si>
  <si>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</si>
  <si>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</si>
  <si>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</si>
  <si>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</si>
  <si>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</si>
  <si>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</si>
  <si>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</si>
  <si>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</si>
  <si>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</si>
  <si>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</si>
  <si>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</si>
  <si>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</si>
  <si>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</si>
  <si>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</si>
  <si>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</si>
  <si>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</si>
  <si>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</si>
  <si>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</si>
  <si>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</si>
  <si>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</si>
  <si>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</si>
  <si>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</si>
  <si>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</si>
  <si>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</si>
  <si>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</si>
  <si>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</si>
  <si>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</si>
  <si>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</si>
  <si>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</si>
  <si>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</si>
  <si>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</si>
  <si>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</si>
  <si>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</si>
  <si>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</si>
  <si>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</si>
  <si>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</si>
  <si>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</si>
  <si>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</si>
  <si>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</si>
  <si>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</si>
  <si>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</si>
  <si>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</si>
  <si>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</si>
  <si>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</si>
  <si>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</si>
  <si>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</si>
  <si>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</si>
  <si>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</si>
  <si>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</si>
  <si>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</si>
  <si>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</si>
  <si>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</si>
  <si>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</si>
  <si>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</si>
  <si>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</si>
  <si>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</si>
  <si>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</si>
  <si>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</si>
  <si>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</si>
  <si>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</si>
  <si>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</si>
  <si>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</si>
  <si>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</si>
  <si>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</si>
  <si>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</si>
  <si>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</si>
  <si>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</si>
  <si>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</si>
  <si>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</si>
  <si>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</si>
  <si>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</si>
  <si>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</si>
  <si>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</si>
  <si>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</si>
  <si>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</si>
  <si>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</si>
  <si>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</si>
  <si>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</si>
  <si>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</si>
  <si>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</si>
  <si>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</si>
  <si>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</si>
  <si>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</si>
  <si>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</si>
  <si>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</si>
  <si>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</si>
  <si>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</si>
  <si>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</si>
  <si>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</si>
  <si>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</si>
  <si>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</si>
  <si>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</si>
  <si>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</si>
  <si>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</si>
  <si>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</si>
  <si>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</si>
  <si>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</si>
  <si>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</si>
  <si>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</si>
  <si>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</si>
  <si>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</si>
  <si>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</si>
  <si>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</si>
  <si>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</si>
  <si>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</si>
  <si>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</si>
  <si>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</si>
  <si>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</si>
  <si>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</si>
  <si>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</si>
  <si>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</si>
  <si>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</si>
  <si>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</si>
  <si>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</si>
  <si>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</si>
  <si>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</si>
  <si>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</si>
  <si>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</si>
  <si>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</si>
  <si>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</si>
  <si>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</si>
  <si>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</si>
  <si>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</si>
  <si>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</si>
  <si>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</si>
  <si>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</si>
  <si>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</si>
  <si>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</si>
  <si>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</si>
  <si>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</si>
  <si>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</si>
  <si>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</si>
  <si>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</si>
  <si>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</si>
  <si>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</si>
  <si>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</si>
  <si>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</si>
  <si>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</si>
  <si>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</si>
  <si>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</si>
  <si>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</si>
  <si>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</si>
  <si>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</si>
  <si>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</si>
  <si>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</si>
  <si>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</si>
  <si>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</si>
  <si>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</si>
  <si>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</si>
  <si>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</si>
  <si>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</si>
  <si>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</si>
  <si>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</si>
  <si>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</si>
  <si>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</si>
  <si>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</si>
  <si>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</si>
  <si>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</si>
  <si>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</si>
  <si>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</si>
  <si>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</si>
  <si>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</si>
  <si>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</si>
  <si>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</si>
  <si>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</si>
  <si>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</si>
  <si>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</si>
  <si>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</si>
  <si>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</si>
  <si>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</si>
  <si>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</si>
  <si>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</si>
  <si>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</si>
  <si>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</si>
  <si>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</si>
  <si>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</si>
  <si>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</si>
  <si>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</si>
  <si>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</si>
  <si>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</si>
  <si>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</si>
  <si>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</si>
  <si>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</si>
  <si>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</si>
  <si>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</si>
  <si>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</si>
  <si>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</si>
  <si>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</si>
  <si>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</si>
  <si>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</si>
  <si>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</si>
  <si>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</si>
  <si>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</si>
  <si>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</si>
  <si>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</si>
  <si>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</si>
  <si>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</si>
  <si>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</si>
  <si>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</si>
  <si>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</si>
  <si>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</si>
  <si>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</si>
  <si>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</si>
  <si>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</si>
  <si>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</si>
  <si>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</si>
  <si>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</si>
  <si>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</si>
  <si>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</si>
  <si>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</si>
  <si>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</si>
  <si>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</si>
  <si>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</si>
  <si>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</si>
  <si>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</si>
  <si>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</si>
  <si>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</si>
  <si>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</si>
  <si>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</si>
  <si>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</si>
  <si>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</si>
  <si>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</si>
  <si>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</si>
  <si>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</si>
  <si>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</si>
  <si>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</si>
  <si>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</si>
  <si>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</si>
  <si>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</si>
  <si>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</si>
  <si>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</si>
  <si>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</si>
  <si>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</si>
  <si>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</si>
  <si>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</si>
  <si>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</si>
  <si>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</si>
  <si>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</si>
  <si>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</si>
  <si>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</si>
  <si>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</si>
  <si>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</si>
  <si>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</si>
  <si>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</si>
  <si>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</si>
  <si>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</si>
  <si>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</si>
  <si>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</si>
  <si>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</si>
  <si>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</si>
  <si>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</si>
  <si>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</si>
  <si>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</si>
  <si>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</si>
  <si>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</si>
  <si>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</si>
  <si>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</si>
  <si>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</si>
  <si>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</si>
  <si>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</si>
  <si>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</si>
  <si>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</si>
  <si>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</si>
  <si>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</si>
  <si>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</si>
  <si>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</si>
  <si>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</si>
  <si>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</si>
  <si>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</si>
  <si>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</si>
  <si>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</si>
  <si>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</si>
  <si>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</si>
  <si>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</si>
  <si>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</si>
  <si>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</si>
  <si>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</si>
  <si>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</si>
  <si>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</si>
  <si>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</si>
  <si>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</si>
  <si>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</si>
  <si>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</si>
  <si>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</si>
  <si>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</si>
  <si>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</si>
  <si>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</si>
  <si>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</si>
  <si>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</si>
  <si>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</si>
  <si>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</si>
  <si>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</si>
  <si>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</si>
  <si>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</si>
  <si>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</si>
  <si>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</si>
  <si>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</si>
  <si>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</si>
  <si>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</si>
  <si>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</si>
  <si>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</si>
  <si>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</si>
  <si>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</si>
  <si>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</si>
  <si>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</si>
  <si>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</si>
  <si>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</si>
  <si>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</si>
  <si>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</si>
  <si>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</si>
  <si>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</si>
  <si>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</si>
  <si>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</si>
  <si>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</si>
  <si>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</si>
  <si>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</si>
  <si>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</si>
  <si>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</si>
  <si>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</si>
  <si>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</si>
  <si>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</si>
  <si>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</si>
  <si>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</si>
  <si>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</si>
  <si>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</si>
  <si>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</si>
  <si>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</si>
  <si>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</si>
  <si>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</si>
  <si>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</si>
  <si>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</si>
  <si>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</si>
  <si>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</si>
  <si>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</si>
  <si>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</si>
  <si>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</si>
  <si>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</si>
  <si>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</si>
  <si>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</si>
  <si>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</si>
  <si>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</si>
  <si>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</si>
  <si>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</si>
  <si>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</si>
  <si>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</si>
  <si>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</si>
  <si>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</si>
  <si>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</si>
  <si>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</si>
  <si>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</si>
  <si>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</si>
  <si>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</si>
  <si>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</si>
  <si>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</si>
  <si>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</si>
  <si>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</si>
  <si>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</si>
  <si>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</si>
  <si>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</si>
  <si>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</si>
  <si>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</si>
  <si>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</si>
  <si>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</si>
  <si>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</si>
  <si>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</si>
  <si>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</si>
  <si>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</si>
  <si>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</si>
  <si>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</si>
  <si>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</si>
  <si>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</si>
  <si>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</si>
  <si>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</si>
  <si>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</si>
  <si>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</si>
  <si>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</si>
  <si>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</si>
  <si>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</si>
  <si>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</si>
  <si>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</si>
  <si>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</si>
  <si>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</si>
  <si>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</si>
  <si>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</si>
  <si>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</si>
  <si>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</si>
  <si>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</si>
  <si>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</si>
  <si>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</si>
  <si>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</si>
  <si>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</si>
  <si>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</si>
  <si>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</si>
  <si>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</si>
  <si>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</si>
  <si>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</si>
  <si>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</si>
  <si>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</si>
  <si>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</si>
  <si>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</si>
  <si>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</si>
  <si>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</si>
  <si>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</si>
  <si>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</si>
  <si>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</si>
  <si>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</si>
  <si>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</si>
  <si>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</si>
  <si>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</si>
  <si>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</si>
  <si>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</si>
  <si>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</si>
  <si>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</si>
  <si>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</si>
  <si>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</si>
  <si>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</si>
  <si>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</si>
  <si>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</si>
  <si>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</si>
  <si>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</si>
  <si>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</si>
  <si>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</si>
  <si>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</si>
  <si>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</si>
  <si>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</si>
  <si>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</si>
  <si>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</si>
  <si>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</si>
  <si>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</si>
  <si>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</si>
  <si>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</si>
  <si>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</si>
  <si>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</si>
  <si>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</si>
  <si>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</si>
  <si>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</si>
  <si>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</si>
  <si>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</si>
  <si>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</si>
  <si>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</si>
  <si>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</si>
  <si>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</si>
  <si>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</si>
  <si>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</si>
  <si>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</si>
  <si>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</si>
  <si>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</si>
  <si>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</si>
  <si>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</si>
  <si>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</si>
  <si>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</si>
  <si>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</si>
  <si>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</si>
  <si>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</si>
  <si>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</si>
  <si>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</si>
  <si>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</si>
  <si>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</si>
  <si>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</si>
  <si>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</si>
  <si>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</si>
  <si>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</si>
  <si>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</si>
  <si>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</si>
  <si>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</si>
  <si>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</si>
  <si>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</si>
  <si>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</si>
  <si>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</si>
  <si>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</si>
  <si>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</si>
  <si>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</si>
  <si>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</si>
  <si>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</si>
  <si>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</si>
  <si>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</si>
  <si>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</si>
  <si>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</si>
  <si>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</si>
  <si>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</si>
  <si>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</si>
  <si>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</si>
  <si>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</si>
  <si>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</si>
  <si>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</si>
  <si>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</si>
  <si>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</si>
  <si>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</si>
  <si>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</si>
  <si>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</si>
  <si>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</si>
  <si>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</si>
  <si>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</si>
  <si>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</si>
  <si>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</si>
  <si>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</si>
  <si>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</si>
  <si>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</si>
  <si>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</si>
  <si>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</si>
  <si>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</si>
  <si>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</si>
  <si>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</si>
  <si>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</si>
  <si>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</si>
  <si>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</si>
  <si>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</si>
  <si>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</si>
  <si>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</si>
  <si>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</si>
  <si>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</si>
  <si>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</si>
  <si>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</si>
  <si>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</si>
  <si>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</si>
  <si>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</si>
  <si>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</si>
  <si>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</si>
  <si>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</si>
  <si>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</si>
  <si>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</si>
  <si>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</si>
  <si>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</si>
  <si>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</si>
  <si>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</si>
  <si>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</si>
  <si>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</si>
  <si>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</si>
  <si>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</si>
  <si>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</si>
  <si>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</si>
  <si>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</si>
  <si>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</si>
  <si>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</si>
  <si>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</si>
  <si>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</si>
  <si>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</si>
  <si>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</si>
  <si>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</si>
  <si>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</si>
  <si>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</si>
  <si>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</si>
  <si>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</si>
  <si>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</si>
  <si>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</si>
  <si>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</si>
  <si>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</si>
  <si>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</si>
  <si>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</si>
  <si>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</si>
  <si>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</si>
  <si>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</si>
  <si>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</si>
  <si>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</si>
  <si>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</si>
  <si>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</si>
  <si>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</si>
  <si>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</si>
  <si>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</si>
  <si>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</si>
  <si>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</si>
  <si>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</si>
  <si>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</si>
  <si>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</si>
  <si>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</si>
  <si>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</si>
  <si>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</si>
  <si>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</si>
  <si>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</si>
  <si>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</si>
  <si>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</si>
  <si>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</si>
  <si>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</si>
  <si>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</si>
  <si>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</si>
  <si>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</si>
  <si>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</si>
  <si>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</si>
  <si>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</si>
  <si>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</si>
  <si>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</si>
  <si>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</si>
  <si>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</si>
  <si>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</si>
  <si>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</si>
  <si>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</si>
  <si>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</si>
  <si>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</si>
  <si>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</si>
  <si>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</si>
  <si>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</si>
  <si>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</si>
  <si>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</si>
  <si>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</si>
  <si>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</si>
  <si>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</si>
  <si>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</si>
  <si>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</si>
  <si>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</si>
  <si>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</si>
  <si>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</si>
  <si>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</si>
  <si>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</si>
  <si>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</si>
  <si>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</si>
  <si>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</si>
  <si>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</si>
  <si>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</si>
  <si>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</si>
  <si>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</si>
  <si>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</si>
  <si>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</si>
  <si>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</si>
  <si>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</si>
  <si>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</si>
  <si>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</si>
  <si>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</si>
  <si>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</si>
  <si>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</si>
  <si>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</si>
  <si>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</si>
  <si>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</si>
  <si>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</si>
  <si>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</si>
  <si>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</si>
  <si>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</si>
  <si>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</si>
  <si>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</si>
  <si>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</si>
  <si>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</si>
  <si>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</si>
  <si>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</si>
  <si>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</si>
  <si>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</si>
  <si>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</si>
  <si>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</si>
  <si>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</si>
  <si>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</si>
  <si>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</si>
  <si>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</si>
  <si>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</si>
  <si>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</si>
  <si>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</si>
  <si>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</si>
  <si>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</si>
  <si>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</si>
  <si>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</si>
  <si>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</si>
  <si>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</si>
  <si>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</si>
  <si>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</si>
  <si>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</si>
  <si>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</si>
  <si>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</si>
  <si>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</si>
  <si>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</si>
  <si>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</si>
  <si>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</si>
  <si>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</si>
  <si>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</si>
  <si>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</si>
  <si>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</si>
  <si>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</si>
  <si>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</si>
  <si>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</si>
  <si>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</si>
  <si>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</si>
  <si>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</si>
  <si>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</si>
  <si>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</si>
  <si>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</si>
  <si>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</si>
  <si>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</si>
  <si>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</si>
  <si>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</si>
  <si>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</si>
  <si>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</si>
  <si>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</si>
  <si>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</si>
  <si>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</si>
  <si>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</si>
  <si>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</si>
  <si>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</si>
  <si>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</si>
  <si>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</si>
  <si>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</si>
  <si>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</si>
  <si>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</si>
  <si>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</si>
  <si>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</si>
  <si>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</si>
  <si>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</si>
  <si>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</si>
  <si>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</si>
  <si>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</si>
  <si>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</si>
  <si>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</si>
  <si>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</si>
  <si>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</si>
  <si>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</si>
  <si>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</si>
  <si>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</si>
  <si>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</si>
  <si>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</si>
  <si>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</si>
  <si>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</si>
  <si>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</si>
  <si>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</si>
  <si>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</si>
  <si>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</si>
  <si>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</si>
  <si>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</si>
  <si>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</si>
  <si>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</si>
  <si>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</si>
  <si>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</si>
  <si>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</si>
  <si>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</si>
  <si>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</si>
  <si>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</si>
  <si>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</si>
  <si>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</si>
  <si>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</si>
  <si>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</si>
  <si>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</si>
  <si>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</si>
  <si>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</si>
  <si>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</si>
  <si>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</si>
  <si>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</si>
  <si>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</si>
  <si>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</si>
  <si>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</si>
  <si>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</si>
  <si>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</si>
  <si>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</si>
  <si>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</si>
  <si>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</si>
  <si>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</si>
  <si>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</si>
  <si>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</si>
  <si>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</si>
  <si>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</si>
  <si>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</si>
  <si>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</si>
  <si>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</si>
  <si>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</si>
  <si>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</si>
  <si>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</si>
  <si>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</si>
  <si>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</si>
  <si>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</si>
  <si>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</si>
  <si>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</si>
  <si>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</si>
  <si>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</si>
  <si>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</si>
  <si>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</si>
  <si>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</si>
  <si>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</si>
  <si>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</si>
  <si>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</si>
  <si>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</si>
  <si>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</si>
  <si>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</si>
  <si>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</si>
  <si>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</si>
  <si>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</si>
  <si>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</si>
  <si>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</si>
  <si>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</si>
  <si>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</si>
  <si>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</si>
  <si>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</si>
  <si>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</si>
  <si>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</si>
  <si>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</si>
  <si>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</si>
  <si>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</si>
  <si>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</si>
  <si>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</si>
  <si>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</si>
  <si>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</si>
  <si>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</si>
  <si>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</si>
  <si>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</si>
  <si>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</si>
  <si>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</si>
  <si>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</si>
  <si>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</si>
  <si>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</si>
  <si>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</si>
  <si>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</si>
  <si>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</si>
  <si>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</si>
  <si>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</si>
  <si>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</si>
  <si>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</si>
  <si>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</si>
  <si>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</si>
  <si>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</si>
  <si>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</si>
  <si>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</si>
  <si>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</si>
  <si>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</si>
  <si>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</si>
  <si>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</si>
  <si>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</si>
  <si>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</si>
  <si>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</si>
  <si>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</si>
  <si>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</si>
  <si>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</si>
  <si>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</si>
  <si>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</si>
  <si>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</si>
  <si>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</si>
  <si>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</si>
  <si>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</si>
  <si>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</si>
  <si>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</si>
  <si>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</si>
  <si>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</si>
  <si>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</si>
  <si>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</si>
  <si>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</si>
  <si>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</si>
  <si>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</si>
  <si>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</si>
  <si>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</si>
  <si>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</si>
  <si>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</si>
  <si>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</si>
  <si>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</si>
  <si>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</si>
  <si>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</si>
  <si>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</si>
  <si>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</si>
  <si>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</si>
  <si>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</si>
  <si>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</si>
  <si>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</si>
  <si>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</si>
  <si>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</si>
  <si>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</si>
  <si>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</si>
  <si>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</si>
  <si>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</si>
  <si>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</si>
  <si>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</si>
  <si>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</si>
  <si>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</si>
  <si>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</si>
  <si>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</si>
  <si>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</si>
  <si>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</si>
  <si>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</si>
  <si>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</si>
  <si>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</si>
  <si>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</si>
  <si>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</si>
  <si>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</si>
  <si>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</si>
  <si>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</si>
  <si>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</si>
  <si>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</si>
  <si>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</si>
  <si>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</si>
  <si>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</si>
  <si>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</si>
  <si>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</si>
  <si>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</si>
  <si>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</si>
  <si>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</si>
  <si>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</si>
  <si>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</si>
  <si>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</si>
  <si>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</si>
  <si>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</si>
  <si>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</si>
  <si>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</si>
  <si>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</si>
  <si>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</si>
  <si>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</si>
  <si>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</si>
  <si>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</si>
  <si>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</si>
  <si>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</si>
  <si>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</si>
  <si>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</si>
  <si>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</si>
  <si>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</si>
  <si>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</si>
  <si>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</si>
  <si>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</si>
  <si>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</si>
  <si>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</si>
  <si>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</si>
  <si>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</si>
  <si>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</si>
  <si>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</si>
  <si>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</si>
  <si>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</si>
  <si>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</si>
  <si>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</si>
  <si>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</si>
  <si>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</si>
  <si>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</si>
  <si>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</si>
  <si>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</si>
  <si>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</si>
  <si>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</si>
  <si>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</si>
  <si>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</si>
  <si>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</si>
  <si>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</si>
  <si>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</si>
  <si>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</si>
  <si>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</si>
  <si>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</si>
  <si>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</si>
  <si>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</si>
  <si>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</si>
  <si>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</si>
  <si>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</si>
  <si>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</si>
  <si>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</si>
  <si>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</si>
  <si>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</si>
  <si>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</si>
  <si>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</si>
  <si>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</si>
  <si>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</si>
  <si>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</si>
  <si>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</si>
  <si>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</si>
  <si>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</si>
  <si>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</si>
  <si>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</si>
  <si>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</si>
  <si>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</si>
  <si>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</si>
  <si>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</si>
  <si>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</si>
  <si>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</si>
  <si>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</si>
  <si>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</si>
  <si>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</si>
  <si>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</si>
  <si>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</si>
  <si>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</si>
  <si>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</si>
  <si>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</si>
  <si>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</si>
  <si>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</si>
  <si>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</si>
  <si>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</si>
  <si>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</si>
  <si>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</si>
  <si>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</si>
  <si>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</si>
  <si>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</si>
  <si>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</si>
  <si>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</si>
  <si>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</si>
  <si>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</si>
  <si>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</si>
  <si>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</si>
  <si>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</si>
  <si>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</si>
  <si>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</si>
  <si>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</si>
  <si>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</si>
  <si>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</si>
  <si>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</si>
  <si>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</si>
  <si>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</si>
  <si>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</si>
  <si>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</si>
  <si>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</si>
  <si>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</si>
  <si>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</si>
  <si>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</si>
  <si>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</si>
  <si>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</si>
  <si>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</si>
  <si>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</si>
  <si>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</si>
  <si>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</si>
  <si>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</si>
  <si>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</si>
  <si>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</si>
  <si>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</si>
  <si>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</si>
  <si>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</si>
  <si>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</si>
  <si>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</si>
  <si>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</si>
  <si>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</si>
  <si>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</si>
  <si>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</si>
  <si>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</si>
  <si>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</si>
  <si>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</si>
  <si>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</si>
  <si>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</si>
  <si>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</si>
  <si>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</si>
  <si>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</si>
  <si>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</si>
  <si>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</si>
  <si>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</si>
  <si>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</si>
  <si>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</si>
  <si>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</si>
  <si>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</si>
  <si>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</si>
  <si>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</si>
  <si>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</si>
  <si>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</si>
  <si>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</si>
  <si>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</si>
  <si>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</si>
  <si>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</si>
  <si>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</si>
  <si>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</si>
  <si>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</si>
  <si>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</si>
  <si>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</si>
  <si>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</si>
  <si>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</si>
  <si>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</si>
  <si>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</si>
  <si>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</si>
  <si>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</si>
  <si>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</si>
  <si>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</si>
  <si>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</si>
  <si>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</si>
  <si>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</si>
  <si>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</si>
  <si>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</si>
  <si>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</si>
  <si>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</si>
  <si>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</si>
  <si>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</si>
  <si>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</si>
  <si>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</si>
  <si>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</si>
  <si>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</si>
  <si>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</si>
  <si>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</si>
  <si>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</si>
  <si>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</si>
  <si>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</si>
  <si>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</si>
  <si>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</si>
  <si>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</si>
  <si>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</si>
  <si>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</si>
  <si>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</si>
  <si>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</si>
  <si>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</si>
  <si>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</si>
  <si>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</si>
  <si>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</si>
  <si>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</si>
  <si>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</si>
  <si>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</si>
  <si>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</si>
  <si>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</si>
  <si>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</si>
  <si>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</si>
  <si>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</si>
  <si>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</si>
  <si>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</si>
  <si>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</si>
  <si>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</si>
  <si>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</si>
  <si>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</si>
  <si>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</si>
  <si>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</si>
  <si>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</si>
  <si>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</si>
  <si>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</si>
  <si>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</si>
  <si>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</si>
  <si>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</si>
  <si>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</si>
  <si>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</si>
  <si>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</si>
  <si>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</si>
  <si>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</si>
  <si>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</si>
  <si>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</si>
  <si>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</si>
  <si>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</si>
  <si>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</si>
  <si>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</si>
  <si>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</si>
  <si>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</si>
  <si>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</si>
  <si>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</si>
  <si>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</si>
  <si>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</si>
  <si>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</si>
  <si>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</si>
  <si>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</si>
  <si>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</si>
  <si>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</si>
  <si>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</si>
  <si>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</si>
  <si>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</si>
  <si>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</si>
  <si>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</si>
  <si>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</si>
  <si>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</si>
  <si>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</si>
  <si>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</si>
  <si>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</si>
  <si>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</si>
  <si>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</si>
  <si>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</si>
  <si>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</si>
  <si>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</si>
  <si>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</si>
  <si>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</si>
  <si>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</si>
  <si>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</si>
  <si>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</si>
  <si>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</si>
  <si>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</si>
  <si>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</si>
  <si>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</si>
  <si>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</si>
  <si>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</si>
  <si>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</si>
  <si>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</si>
  <si>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</si>
  <si>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</si>
  <si>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</si>
  <si>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</si>
  <si>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</si>
  <si>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</si>
  <si>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</si>
  <si>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</si>
  <si>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</si>
  <si>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</si>
  <si>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</si>
  <si>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</si>
  <si>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</si>
  <si>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</si>
  <si>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</si>
  <si>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</si>
  <si>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</si>
  <si>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</si>
  <si>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</si>
  <si>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</si>
  <si>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</si>
  <si>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</si>
  <si>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</si>
  <si>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</si>
  <si>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</si>
  <si>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</si>
  <si>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</si>
  <si>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</si>
  <si>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</si>
  <si>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</si>
  <si>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</si>
  <si>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</si>
  <si>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</si>
  <si>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</si>
  <si>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</si>
  <si>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</si>
  <si>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</si>
  <si>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</si>
  <si>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</si>
  <si>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</si>
  <si>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</si>
  <si>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</si>
  <si>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</si>
  <si>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</si>
  <si>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</si>
  <si>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</si>
  <si>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</si>
  <si>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</si>
  <si>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</si>
  <si>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</si>
  <si>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</si>
  <si>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</si>
  <si>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</si>
  <si>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</si>
  <si>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</si>
  <si>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</si>
  <si>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</si>
  <si>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</si>
  <si>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</si>
  <si>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</si>
  <si>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</si>
  <si>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</si>
  <si>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</si>
  <si>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</si>
  <si>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</si>
  <si>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</si>
  <si>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</si>
  <si>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</si>
  <si>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</si>
  <si>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</si>
  <si>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</si>
  <si>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</si>
  <si>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</si>
  <si>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</si>
  <si>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</si>
  <si>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</si>
  <si>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</si>
  <si>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</si>
  <si>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</si>
  <si>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</si>
  <si>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</si>
  <si>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</si>
  <si>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</si>
  <si>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</si>
  <si>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</si>
  <si>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</si>
  <si>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</si>
  <si>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</si>
  <si>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</si>
  <si>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</si>
  <si>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</si>
  <si>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</si>
  <si>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</si>
  <si>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</si>
  <si>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</si>
  <si>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</si>
  <si>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</si>
  <si>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</si>
  <si>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</si>
  <si>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</si>
  <si>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</si>
  <si>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</si>
  <si>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</si>
  <si>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</si>
  <si>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</si>
  <si>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</si>
  <si>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</si>
  <si>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</si>
  <si>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</si>
  <si>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</si>
  <si>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</si>
  <si>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</si>
  <si>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</si>
  <si>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</si>
  <si>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</si>
  <si>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</si>
  <si>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</si>
  <si>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</si>
  <si>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</si>
  <si>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</si>
  <si>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</si>
  <si>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</si>
  <si>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</si>
  <si>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</si>
  <si>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</si>
  <si>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</si>
  <si>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</si>
  <si>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</si>
  <si>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</si>
  <si>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</si>
  <si>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</si>
  <si>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</si>
  <si>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</si>
  <si>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</si>
  <si>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</si>
  <si>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</si>
  <si>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</si>
  <si>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</si>
  <si>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</si>
  <si>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</si>
  <si>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</si>
  <si>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</si>
  <si>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</si>
  <si>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</si>
  <si>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</si>
  <si>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</si>
  <si>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</si>
  <si>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</si>
  <si>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</si>
  <si>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</si>
  <si>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</si>
  <si>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</si>
  <si>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</si>
  <si>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</si>
  <si>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</si>
  <si>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</si>
  <si>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</si>
  <si>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</si>
  <si>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</si>
  <si>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</si>
  <si>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</si>
  <si>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</si>
  <si>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</si>
  <si>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</si>
  <si>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</si>
  <si>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</si>
  <si>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</si>
  <si>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</si>
  <si>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</si>
  <si>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</si>
  <si>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</si>
  <si>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</si>
  <si>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</si>
  <si>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</si>
  <si>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</si>
  <si>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</si>
  <si>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</si>
  <si>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</si>
  <si>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</si>
  <si>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</si>
  <si>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</si>
  <si>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</si>
  <si>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</si>
  <si>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</si>
  <si>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</si>
  <si>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</si>
  <si>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</si>
  <si>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</si>
  <si>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</si>
  <si>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</si>
  <si>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</si>
  <si>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</si>
  <si>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</si>
  <si>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</si>
  <si>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</si>
  <si>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</si>
  <si>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</si>
  <si>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</si>
  <si>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</si>
  <si>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</si>
  <si>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</si>
  <si>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</si>
  <si>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</si>
  <si>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</si>
  <si>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</si>
  <si>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</si>
  <si>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</si>
  <si>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</si>
  <si>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</si>
  <si>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</si>
  <si>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</si>
  <si>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</si>
  <si>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</si>
  <si>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</si>
  <si>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</si>
  <si>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</si>
  <si>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</si>
  <si>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</si>
  <si>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</si>
  <si>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</si>
  <si>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</si>
  <si>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</si>
  <si>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</si>
  <si>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</si>
  <si>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</si>
  <si>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</si>
  <si>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</si>
  <si>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</si>
  <si>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</si>
  <si>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</si>
  <si>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</si>
  <si>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</si>
  <si>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</si>
  <si>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</si>
  <si>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</si>
  <si>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</si>
  <si>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</si>
  <si>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</si>
  <si>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</si>
  <si>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</si>
  <si>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</si>
  <si>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</si>
  <si>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</si>
  <si>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</si>
  <si>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</si>
  <si>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</si>
  <si>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</si>
  <si>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</si>
  <si>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</si>
  <si>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</si>
  <si>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</si>
  <si>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</si>
  <si>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</si>
  <si>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</si>
  <si>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</si>
  <si>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</si>
  <si>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</si>
  <si>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</si>
  <si>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</si>
  <si>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</si>
  <si>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</si>
  <si>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</si>
  <si>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</si>
  <si>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</si>
  <si>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</si>
  <si>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</si>
  <si>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</si>
  <si>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</si>
  <si>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</si>
  <si>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</si>
  <si>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</si>
  <si>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</si>
  <si>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</si>
  <si>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</si>
  <si>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</si>
  <si>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</si>
  <si>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</si>
  <si>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</si>
  <si>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</si>
  <si>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</si>
  <si>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</si>
  <si>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</si>
  <si>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</si>
  <si>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</si>
  <si>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</si>
  <si>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</si>
  <si>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</si>
  <si>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</si>
  <si>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</si>
  <si>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</si>
  <si>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</si>
  <si>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</si>
  <si>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</si>
  <si>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</si>
  <si>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</si>
  <si>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</si>
  <si>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</si>
  <si>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</si>
  <si>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</si>
  <si>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</si>
  <si>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</si>
  <si>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</si>
  <si>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</si>
  <si>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</si>
  <si>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</si>
  <si>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</si>
  <si>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</si>
  <si>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</si>
  <si>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</si>
  <si>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</si>
  <si>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</si>
  <si>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</si>
  <si>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</si>
  <si>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</si>
  <si>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</si>
  <si>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</si>
  <si>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</si>
  <si>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</si>
  <si>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</si>
  <si>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</si>
  <si>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</si>
  <si>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</si>
  <si>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</si>
  <si>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</si>
  <si>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</si>
  <si>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</si>
  <si>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</si>
  <si>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</si>
  <si>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</si>
  <si>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</si>
  <si>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</si>
  <si>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</si>
  <si>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</si>
  <si>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</si>
  <si>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</si>
  <si>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</si>
  <si>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</si>
  <si>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</si>
  <si>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</si>
  <si>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</si>
  <si>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</si>
  <si>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</si>
  <si>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</si>
  <si>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</si>
  <si>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</si>
  <si>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</si>
  <si>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</si>
  <si>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</si>
  <si>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</si>
  <si>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</si>
  <si>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</si>
  <si>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</si>
  <si>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</si>
  <si>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</si>
  <si>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</si>
  <si>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</si>
  <si>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</si>
  <si>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</si>
  <si>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</si>
  <si>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</si>
  <si>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</si>
  <si>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</si>
  <si>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</si>
  <si>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</si>
  <si>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</si>
  <si>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</si>
  <si>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</si>
  <si>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</si>
  <si>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</si>
  <si>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</si>
  <si>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</si>
  <si>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</si>
  <si>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</si>
  <si>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</si>
  <si>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</si>
  <si>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</si>
  <si>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</si>
  <si>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</si>
  <si>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</si>
  <si>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</si>
  <si>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</si>
  <si>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</si>
  <si>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</si>
  <si>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</si>
  <si>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</si>
  <si>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</si>
  <si>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</si>
  <si>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</si>
  <si>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</si>
  <si>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</si>
  <si>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</si>
  <si>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</si>
  <si>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</si>
  <si>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</si>
  <si>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</si>
  <si>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</si>
  <si>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</si>
  <si>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</si>
  <si>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</si>
  <si>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</si>
  <si>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</si>
  <si>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</si>
  <si>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</si>
  <si>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</si>
  <si>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</si>
  <si>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</si>
  <si>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</si>
  <si>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</si>
  <si>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</si>
  <si>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</si>
  <si>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</si>
  <si>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</si>
  <si>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</si>
  <si>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</si>
  <si>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</si>
  <si>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</si>
  <si>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</si>
  <si>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</si>
  <si>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</si>
  <si>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</si>
  <si>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</si>
  <si>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</si>
  <si>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</si>
  <si>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</si>
  <si>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</si>
  <si>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</si>
  <si>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</si>
  <si>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</si>
  <si>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</si>
  <si>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</si>
  <si>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</si>
  <si>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</si>
  <si>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</si>
  <si>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</si>
  <si>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</si>
  <si>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</si>
  <si>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</si>
  <si>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</si>
  <si>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</si>
  <si>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</si>
  <si>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</si>
  <si>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</si>
  <si>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</si>
  <si>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</si>
  <si>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</si>
  <si>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</si>
  <si>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</si>
  <si>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</si>
  <si>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</si>
  <si>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</si>
  <si>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</si>
  <si>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</si>
  <si>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</si>
  <si>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</si>
  <si>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</si>
  <si>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</si>
  <si>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</si>
  <si>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</si>
  <si>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</si>
  <si>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</si>
  <si>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</si>
  <si>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</si>
  <si>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</si>
  <si>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</si>
  <si>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</si>
  <si>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</si>
  <si>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</si>
  <si>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</si>
  <si>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</si>
  <si>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</si>
  <si>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</si>
  <si>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</si>
  <si>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</si>
  <si>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</si>
  <si>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</si>
  <si>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</si>
  <si>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</si>
  <si>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</si>
  <si>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</si>
  <si>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</si>
  <si>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</si>
  <si>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</si>
  <si>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</si>
  <si>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</si>
  <si>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</si>
  <si>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</si>
  <si>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</si>
  <si>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</si>
  <si>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</si>
  <si>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</si>
  <si>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</si>
  <si>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</si>
  <si>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</si>
  <si>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</si>
  <si>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</si>
  <si>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</si>
  <si>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</si>
  <si>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</si>
  <si>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</si>
  <si>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</si>
  <si>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</si>
  <si>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</si>
  <si>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</si>
  <si>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</si>
  <si>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</si>
  <si>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</si>
  <si>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</si>
  <si>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</si>
  <si>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</si>
  <si>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</si>
  <si>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</si>
  <si>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</si>
  <si>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</si>
  <si>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</si>
  <si>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</si>
  <si>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</si>
  <si>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</si>
  <si>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</si>
  <si>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</si>
  <si>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</si>
  <si>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</si>
  <si>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</si>
  <si>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</si>
  <si>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</si>
  <si>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</si>
  <si>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</si>
  <si>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</si>
  <si>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</si>
  <si>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</si>
  <si>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</si>
  <si>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</si>
  <si>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</si>
  <si>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</si>
  <si>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</si>
  <si>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</si>
  <si>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</si>
  <si>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</si>
  <si>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</si>
  <si>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</si>
  <si>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</si>
  <si>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</si>
  <si>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</si>
  <si>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</si>
  <si>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</si>
  <si>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</si>
  <si>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</si>
  <si>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</si>
  <si>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</si>
  <si>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</si>
  <si>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</si>
  <si>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</si>
  <si>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</si>
  <si>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</si>
  <si>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</si>
  <si>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</si>
  <si>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</si>
  <si>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</si>
  <si>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</si>
  <si>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</si>
  <si>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</si>
  <si>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</si>
  <si>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</si>
  <si>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</si>
  <si>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</si>
  <si>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</si>
  <si>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</si>
  <si>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</si>
  <si>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</si>
  <si>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</si>
  <si>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</si>
  <si>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</si>
  <si>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</si>
  <si>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</si>
  <si>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</si>
  <si>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</si>
  <si>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</si>
  <si>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</si>
  <si>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</si>
  <si>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</si>
  <si>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</si>
  <si>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</si>
  <si>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</si>
  <si>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</si>
  <si>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</si>
  <si>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</si>
  <si>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</si>
  <si>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</si>
  <si>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</si>
  <si>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</si>
  <si>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</si>
  <si>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</si>
  <si>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</si>
  <si>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</si>
  <si>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</si>
  <si>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</si>
  <si>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</si>
  <si>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</si>
  <si>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</si>
  <si>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</si>
  <si>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</si>
  <si>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</si>
  <si>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</si>
  <si>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</si>
  <si>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</si>
  <si>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</si>
  <si>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</si>
  <si>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</si>
  <si>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</si>
  <si>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</si>
  <si>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</si>
  <si>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</si>
  <si>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</si>
  <si>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</si>
  <si>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</si>
  <si>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</si>
  <si>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</si>
  <si>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</si>
  <si>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</si>
  <si>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</si>
  <si>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</si>
  <si>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</si>
  <si>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</si>
  <si>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</si>
  <si>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</si>
  <si>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</si>
  <si>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</si>
  <si>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</si>
  <si>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</si>
  <si>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</si>
  <si>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</si>
  <si>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</si>
  <si>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</si>
  <si>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</si>
  <si>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</si>
  <si>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</si>
  <si>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</si>
  <si>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</si>
  <si>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</si>
  <si>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</si>
  <si>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</si>
  <si>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</si>
  <si>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</si>
  <si>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</si>
  <si>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</si>
  <si>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</si>
  <si>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</si>
  <si>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</si>
  <si>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</si>
  <si>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</si>
  <si>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</si>
  <si>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</si>
  <si>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</si>
  <si>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</si>
  <si>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</si>
  <si>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</si>
  <si>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</si>
  <si>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</si>
  <si>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</si>
  <si>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</si>
  <si>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</si>
  <si>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</si>
  <si>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</si>
  <si>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</si>
  <si>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</si>
  <si>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</si>
  <si>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</si>
  <si>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</si>
  <si>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</si>
  <si>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</si>
  <si>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</si>
  <si>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</si>
  <si>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</si>
  <si>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</si>
  <si>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</si>
  <si>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</si>
  <si>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</si>
  <si>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</si>
  <si>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</si>
  <si>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</si>
  <si>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</si>
  <si>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</si>
  <si>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</si>
  <si>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</si>
  <si>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</si>
  <si>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</si>
  <si>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</si>
  <si>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</si>
  <si>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</si>
  <si>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</si>
  <si>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</si>
  <si>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</si>
  <si>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</si>
  <si>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</si>
  <si>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</si>
  <si>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</si>
  <si>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</si>
  <si>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</si>
  <si>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</si>
  <si>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</si>
  <si>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</si>
  <si>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</si>
  <si>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</si>
  <si>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</si>
  <si>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</si>
  <si>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</si>
  <si>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</si>
  <si>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</si>
  <si>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</si>
  <si>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</si>
  <si>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</si>
  <si>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</si>
  <si>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</si>
  <si>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</si>
  <si>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</si>
  <si>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</si>
  <si>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</si>
  <si>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</si>
  <si>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</si>
  <si>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</si>
  <si>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</si>
  <si>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</si>
  <si>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</si>
  <si>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</si>
  <si>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</si>
  <si>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</si>
  <si>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</si>
  <si>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</si>
  <si>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</si>
  <si>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</si>
  <si>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</si>
  <si>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</si>
  <si>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</si>
  <si>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</si>
  <si>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</si>
  <si>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</si>
  <si>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</si>
  <si>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</si>
  <si>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</si>
  <si>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</si>
  <si>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</si>
  <si>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</si>
  <si>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</si>
  <si>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</si>
  <si>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</si>
  <si>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</si>
  <si>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</si>
  <si>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</si>
  <si>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</si>
  <si>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</si>
  <si>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</si>
  <si>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</si>
  <si>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</si>
  <si>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</si>
  <si>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</si>
  <si>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</si>
  <si>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</si>
  <si>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</si>
  <si>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</si>
  <si>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</si>
  <si>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</si>
  <si>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</si>
  <si>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</si>
  <si>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</si>
  <si>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</si>
  <si>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</si>
  <si>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</si>
  <si>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</si>
  <si>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</si>
  <si>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</si>
  <si>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</si>
  <si>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</si>
  <si>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</si>
  <si>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</si>
  <si>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</si>
  <si>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</si>
  <si>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</si>
  <si>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</si>
  <si>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</si>
  <si>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</si>
  <si>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</si>
  <si>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</si>
  <si>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</si>
  <si>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</si>
  <si>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</si>
  <si>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</si>
  <si>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</si>
  <si>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</si>
  <si>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</si>
  <si>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</si>
  <si>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</si>
  <si>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</si>
  <si>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</si>
  <si>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</si>
  <si>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</si>
  <si>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</si>
  <si>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</si>
  <si>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</si>
  <si>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</si>
  <si>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</si>
  <si>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</si>
  <si>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</si>
  <si>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</si>
  <si>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</si>
  <si>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</si>
  <si>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</si>
  <si>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</si>
  <si>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</si>
  <si>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</si>
  <si>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</si>
  <si>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</si>
  <si>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</si>
  <si>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</si>
  <si>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</si>
  <si>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</si>
  <si>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</si>
  <si>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</si>
  <si>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</si>
  <si>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</si>
  <si>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</si>
  <si>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</si>
  <si>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</si>
  <si>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</si>
  <si>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</si>
  <si>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</si>
  <si>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</si>
  <si>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</si>
  <si>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</si>
  <si>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</si>
  <si>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</si>
  <si>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</si>
  <si>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</si>
  <si>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</si>
  <si>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</si>
  <si>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</si>
  <si>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</si>
  <si>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</si>
  <si>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</si>
  <si>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</si>
  <si>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</si>
  <si>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</si>
  <si>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</si>
  <si>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</si>
  <si>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</si>
  <si>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</si>
  <si>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</si>
  <si>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</si>
  <si>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</si>
  <si>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</si>
  <si>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</si>
  <si>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</si>
  <si>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</si>
  <si>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</si>
  <si>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</si>
  <si>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</si>
  <si>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</si>
  <si>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</si>
  <si>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</si>
  <si>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</si>
  <si>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</si>
  <si>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</si>
  <si>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</si>
  <si>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</si>
  <si>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</si>
  <si>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</si>
  <si>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</si>
  <si>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</si>
  <si>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</si>
  <si>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</si>
  <si>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</si>
  <si>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</si>
  <si>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</si>
  <si>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</si>
  <si>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</si>
  <si>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</si>
  <si>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</si>
  <si>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</si>
  <si>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</si>
  <si>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</si>
  <si>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</si>
  <si>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</si>
  <si>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</si>
  <si>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</si>
  <si>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</si>
  <si>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</si>
  <si>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</si>
  <si>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</si>
  <si>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</si>
  <si>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</si>
  <si>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</si>
  <si>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</si>
  <si>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</si>
  <si>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</si>
  <si>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</si>
  <si>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</si>
  <si>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</si>
  <si>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</si>
  <si>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</si>
  <si>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</si>
  <si>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</si>
  <si>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</si>
  <si>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</si>
  <si>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</si>
  <si>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</si>
  <si>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</si>
  <si>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</si>
  <si>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</si>
  <si>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</si>
  <si>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</si>
  <si>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</si>
  <si>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</si>
  <si>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</si>
  <si>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</si>
  <si>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</si>
  <si>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</si>
  <si>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</si>
  <si>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</si>
  <si>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</si>
  <si>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</si>
  <si>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</si>
  <si>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</si>
  <si>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</si>
  <si>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</si>
  <si>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</si>
  <si>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</si>
  <si>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</si>
  <si>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</si>
  <si>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</si>
  <si>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</si>
  <si>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</si>
  <si>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</si>
  <si>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</si>
  <si>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</si>
  <si>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</si>
  <si>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</si>
  <si>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</si>
  <si>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</si>
  <si>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</si>
  <si>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</si>
  <si>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</si>
  <si>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</si>
  <si>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</si>
  <si>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</si>
  <si>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</si>
  <si>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</si>
  <si>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</si>
  <si>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</si>
  <si>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</si>
  <si>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</si>
  <si>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</si>
  <si>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</si>
  <si>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</si>
  <si>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</si>
  <si>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</si>
  <si>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</si>
  <si>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</si>
  <si>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</si>
  <si>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</si>
  <si>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</si>
  <si>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</si>
  <si>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</si>
  <si>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</si>
  <si>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</si>
  <si>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</si>
  <si>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</si>
  <si>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</si>
  <si>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</si>
  <si>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</si>
  <si>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</si>
  <si>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</si>
  <si>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</si>
  <si>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</si>
  <si>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</si>
  <si>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</si>
  <si>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</si>
  <si>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</si>
  <si>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</si>
  <si>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</si>
  <si>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</si>
  <si>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</si>
  <si>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</si>
  <si>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</si>
  <si>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</si>
  <si>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</si>
  <si>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</si>
  <si>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</si>
  <si>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</si>
  <si>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</si>
  <si>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</si>
  <si>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</si>
  <si>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</si>
  <si>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</si>
  <si>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</si>
  <si>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</si>
  <si>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</si>
  <si>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</si>
  <si>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</si>
  <si>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</si>
  <si>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</si>
  <si>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</si>
  <si>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</si>
  <si>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</si>
  <si>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</si>
  <si>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</si>
  <si>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</si>
  <si>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</si>
  <si>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</si>
  <si>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</si>
  <si>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</si>
  <si>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</si>
  <si>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</si>
  <si>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</si>
  <si>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</si>
  <si>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</si>
  <si>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</si>
  <si>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</si>
  <si>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</si>
  <si>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</si>
  <si>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</si>
  <si>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</si>
  <si>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</si>
  <si>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</si>
  <si>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</si>
  <si>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</si>
  <si>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</si>
  <si>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</si>
  <si>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</si>
  <si>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</si>
  <si>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</si>
  <si>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</si>
  <si>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</si>
  <si>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</si>
  <si>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</si>
  <si>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</si>
  <si>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</si>
  <si>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</si>
  <si>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</si>
  <si>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</si>
  <si>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</si>
  <si>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</si>
  <si>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</si>
  <si>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</si>
  <si>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</si>
  <si>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</si>
  <si>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</si>
  <si>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</si>
  <si>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</si>
  <si>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</si>
  <si>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</si>
  <si>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</si>
  <si>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</si>
  <si>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</si>
  <si>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</si>
  <si>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</si>
  <si>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</si>
  <si>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</si>
  <si>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</si>
  <si>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</si>
  <si>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</si>
  <si>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</si>
  <si>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</si>
  <si>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</si>
  <si>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</si>
  <si>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</si>
  <si>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</si>
  <si>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</si>
  <si>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</si>
  <si>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</si>
  <si>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</si>
  <si>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</si>
  <si>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</si>
  <si>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</si>
  <si>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</si>
  <si>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</si>
  <si>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</si>
  <si>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</si>
  <si>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</si>
  <si>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</si>
  <si>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</si>
  <si>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</si>
  <si>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</si>
  <si>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</si>
  <si>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</si>
  <si>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</si>
  <si>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</si>
  <si>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</si>
  <si>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</si>
  <si>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</si>
  <si>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</si>
  <si>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</si>
  <si>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</si>
  <si>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</si>
  <si>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</si>
  <si>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</si>
  <si>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</si>
  <si>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</si>
  <si>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</si>
  <si>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</si>
  <si>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</si>
  <si>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</si>
  <si>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</si>
  <si>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</si>
  <si>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</si>
  <si>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</si>
  <si>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</si>
  <si>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</si>
  <si>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</si>
  <si>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</si>
  <si>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</si>
  <si>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</si>
  <si>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</si>
  <si>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</si>
  <si>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</si>
  <si>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</si>
  <si>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</si>
  <si>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</si>
  <si>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</si>
  <si>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</si>
  <si>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</si>
  <si>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</si>
  <si>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</si>
  <si>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</si>
  <si>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</si>
  <si>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</si>
  <si>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</si>
  <si>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</si>
  <si>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</si>
  <si>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</si>
  <si>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</si>
  <si>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</si>
  <si>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</si>
  <si>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</si>
  <si>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</si>
  <si>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</si>
  <si>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</si>
  <si>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</si>
  <si>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</si>
  <si>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</si>
  <si>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</si>
  <si>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</si>
  <si>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</si>
  <si>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</si>
  <si>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</si>
  <si>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</si>
  <si>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</si>
  <si>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</si>
  <si>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</si>
  <si>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</si>
  <si>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</si>
  <si>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</si>
  <si>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</si>
  <si>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</si>
  <si>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</si>
  <si>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</si>
  <si>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</si>
  <si>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</si>
  <si>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</si>
  <si>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</si>
  <si>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</si>
  <si>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</si>
  <si>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</si>
  <si>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</si>
  <si>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</si>
  <si>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</si>
  <si>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</si>
  <si>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</si>
  <si>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</si>
  <si>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</si>
  <si>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</si>
  <si>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</si>
  <si>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</si>
  <si>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</si>
  <si>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</si>
  <si>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</si>
  <si>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</si>
  <si>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</si>
  <si>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</si>
  <si>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</si>
  <si>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</si>
  <si>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</si>
  <si>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</si>
  <si>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</si>
  <si>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</si>
  <si>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</si>
  <si>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</si>
  <si>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</si>
  <si>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</si>
  <si>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</si>
  <si>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</si>
  <si>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</si>
  <si>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</si>
  <si>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</si>
  <si>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</si>
  <si>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</si>
  <si>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</si>
  <si>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</si>
  <si>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</si>
  <si>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</si>
  <si>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</si>
  <si>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</si>
  <si>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</si>
  <si>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</si>
  <si>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</si>
  <si>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</si>
  <si>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</si>
  <si>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</si>
  <si>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</si>
  <si>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</si>
  <si>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</si>
  <si>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</si>
  <si>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</si>
  <si>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</si>
  <si>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</si>
  <si>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</si>
  <si>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</si>
  <si>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</si>
  <si>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</si>
  <si>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</si>
  <si>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</si>
  <si>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</si>
  <si>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</si>
  <si>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</si>
  <si>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</si>
  <si>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</si>
  <si>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</si>
  <si>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</si>
  <si>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</si>
  <si>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</si>
  <si>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</si>
  <si>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</si>
  <si>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</si>
  <si>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</si>
  <si>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</si>
  <si>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</si>
  <si>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</si>
  <si>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</si>
  <si>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</si>
  <si>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</si>
  <si>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</si>
  <si>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</si>
  <si>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</si>
  <si>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</si>
  <si>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</si>
  <si>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</si>
  <si>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</si>
  <si>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</si>
  <si>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</si>
  <si>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</si>
  <si>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</si>
  <si>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</si>
  <si>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</si>
  <si>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</si>
  <si>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</si>
  <si>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</si>
  <si>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</si>
  <si>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</si>
  <si>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</si>
  <si>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</si>
  <si>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</si>
  <si>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</si>
  <si>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</si>
  <si>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</si>
  <si>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</si>
  <si>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</si>
  <si>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</si>
  <si>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</si>
  <si>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</si>
  <si>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</si>
  <si>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</si>
  <si>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</si>
  <si>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</si>
  <si>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</si>
  <si>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</si>
  <si>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</si>
  <si>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</si>
  <si>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</si>
  <si>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</si>
  <si>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</si>
  <si>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</si>
  <si>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</si>
  <si>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</si>
  <si>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</si>
  <si>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</si>
  <si>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</si>
  <si>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</si>
  <si>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</si>
  <si>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</si>
  <si>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</si>
  <si>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</si>
  <si>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</si>
  <si>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</si>
  <si>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</si>
  <si>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</si>
  <si>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</si>
  <si>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</si>
  <si>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</si>
  <si>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</si>
  <si>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</si>
  <si>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</si>
  <si>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</si>
  <si>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</si>
  <si>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</si>
  <si>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</si>
  <si>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</si>
  <si>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</si>
  <si>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</si>
  <si>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</si>
  <si>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</si>
  <si>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</si>
  <si>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</si>
  <si>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</si>
  <si>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</si>
  <si>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</si>
  <si>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</si>
  <si>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</si>
  <si>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</si>
  <si>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</si>
  <si>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</si>
  <si>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</si>
  <si>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</si>
  <si>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</si>
  <si>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</si>
  <si>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</si>
  <si>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</si>
  <si>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</si>
  <si>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</si>
  <si>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</si>
  <si>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</si>
  <si>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</si>
  <si>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</si>
  <si>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</si>
  <si>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</si>
  <si>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</si>
  <si>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</si>
  <si>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</si>
  <si>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</si>
  <si>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</si>
  <si>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</si>
  <si>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</si>
  <si>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</si>
  <si>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</si>
  <si>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</si>
  <si>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</si>
  <si>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</si>
  <si>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</si>
  <si>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</si>
  <si>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</si>
  <si>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</si>
  <si>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</si>
  <si>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</si>
  <si>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</si>
  <si>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</si>
  <si>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</si>
  <si>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</si>
  <si>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</si>
  <si>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</si>
  <si>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</si>
  <si>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</si>
  <si>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</si>
  <si>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</si>
  <si>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</si>
  <si>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</si>
  <si>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</si>
  <si>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</si>
  <si>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</si>
  <si>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</si>
  <si>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</si>
  <si>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</si>
  <si>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</si>
  <si>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</si>
  <si>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</si>
  <si>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</si>
  <si>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</si>
  <si>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</si>
  <si>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</si>
  <si>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</si>
  <si>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</si>
  <si>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</si>
  <si>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</si>
  <si>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</si>
  <si>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</si>
  <si>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</si>
  <si>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</si>
  <si>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</si>
  <si>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</si>
  <si>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</si>
  <si>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</si>
  <si>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</si>
  <si>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</si>
  <si>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</si>
  <si>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</si>
  <si>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</si>
  <si>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</si>
  <si>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</si>
  <si>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</si>
  <si>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</si>
  <si>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</si>
  <si>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</si>
  <si>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</si>
  <si>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</si>
  <si>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</si>
  <si>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</si>
  <si>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</si>
  <si>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</si>
  <si>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</si>
  <si>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</si>
  <si>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</si>
  <si>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</si>
  <si>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</si>
  <si>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</si>
  <si>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</si>
  <si>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</si>
  <si>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</si>
  <si>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</si>
  <si>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</si>
  <si>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</si>
  <si>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</si>
  <si>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</si>
  <si>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</si>
  <si>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</si>
  <si>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</si>
  <si>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</si>
  <si>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</si>
  <si>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</si>
  <si>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</si>
  <si>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</si>
  <si>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</si>
  <si>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</si>
  <si>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</si>
  <si>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</si>
  <si>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</si>
  <si>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</si>
  <si>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</si>
  <si>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</si>
  <si>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</si>
  <si>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</si>
  <si>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</si>
  <si>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</si>
  <si>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</si>
  <si>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</si>
  <si>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</si>
  <si>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</si>
  <si>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</si>
  <si>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</si>
  <si>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</si>
  <si>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</si>
  <si>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</si>
  <si>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</si>
  <si>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</si>
  <si>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</si>
  <si>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</si>
  <si>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</si>
  <si>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</si>
  <si>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</si>
  <si>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</si>
  <si>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</si>
  <si>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</si>
  <si>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</si>
  <si>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</si>
  <si>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</si>
  <si>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</si>
  <si>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</si>
  <si>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</si>
  <si>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</si>
  <si>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</si>
  <si>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</si>
  <si>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</si>
  <si>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</si>
  <si>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</si>
  <si>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</si>
  <si>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</si>
  <si>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</si>
  <si>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</si>
  <si>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</si>
  <si>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</si>
  <si>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</si>
  <si>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</si>
  <si>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</si>
  <si>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</si>
  <si>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</si>
  <si>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</si>
  <si>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</si>
  <si>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</si>
  <si>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</si>
  <si>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</si>
  <si>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</si>
  <si>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</si>
  <si>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</si>
  <si>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</si>
  <si>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</si>
  <si>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</si>
  <si>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</si>
  <si>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</si>
  <si>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</si>
  <si>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</si>
  <si>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</si>
  <si>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</si>
  <si>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</si>
  <si>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</si>
  <si>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</si>
  <si>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</si>
  <si>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</si>
  <si>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</si>
  <si>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</si>
  <si>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</si>
  <si>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</si>
  <si>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</si>
  <si>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</si>
  <si>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</si>
  <si>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</si>
  <si>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</si>
  <si>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</si>
  <si>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</si>
  <si>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</si>
  <si>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</si>
  <si>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</si>
  <si>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</si>
  <si>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</si>
  <si>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</si>
  <si>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</si>
  <si>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</si>
  <si>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</si>
  <si>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</si>
  <si>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</si>
  <si>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</si>
  <si>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</si>
  <si>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</si>
  <si>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</si>
  <si>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</si>
  <si>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</si>
  <si>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</si>
  <si>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</si>
  <si>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</si>
  <si>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</si>
  <si>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</si>
  <si>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</si>
  <si>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</si>
  <si>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</si>
  <si>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</si>
  <si>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</si>
  <si>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</si>
  <si>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</si>
  <si>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</si>
  <si>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</si>
  <si>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</si>
  <si>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</si>
  <si>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</si>
  <si>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</si>
  <si>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</si>
  <si>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</si>
  <si>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</si>
  <si>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</si>
  <si>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</si>
  <si>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</si>
  <si>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</si>
  <si>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</si>
  <si>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</si>
  <si>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</si>
  <si>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</si>
  <si>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</si>
  <si>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</si>
  <si>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</si>
  <si>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</si>
  <si>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</si>
  <si>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</si>
  <si>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</si>
  <si>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</si>
  <si>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</si>
  <si>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</si>
  <si>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</si>
  <si>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</si>
  <si>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</si>
  <si>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</si>
  <si>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</si>
  <si>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</si>
  <si>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</si>
  <si>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</si>
  <si>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</si>
  <si>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</si>
  <si>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</si>
  <si>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</si>
  <si>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</si>
  <si>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</si>
  <si>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</si>
  <si>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</si>
  <si>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</si>
  <si>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</si>
  <si>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</si>
  <si>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</si>
  <si>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</si>
  <si>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</si>
  <si>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</si>
  <si>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</si>
  <si>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</si>
  <si>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</si>
  <si>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</si>
  <si>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</si>
  <si>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</si>
  <si>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</si>
  <si>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</si>
  <si>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</si>
  <si>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</si>
  <si>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</si>
  <si>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</si>
  <si>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</si>
  <si>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</si>
  <si>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</si>
  <si>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</si>
  <si>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</si>
  <si>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</si>
  <si>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</si>
  <si>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</si>
  <si>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</si>
  <si>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</si>
  <si>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</si>
  <si>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</si>
  <si>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</si>
  <si>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</si>
  <si>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</si>
  <si>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</si>
  <si>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</si>
  <si>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</si>
  <si>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</si>
  <si>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</si>
  <si>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</si>
  <si>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</si>
  <si>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</si>
  <si>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</si>
  <si>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</si>
  <si>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</si>
  <si>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</si>
  <si>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</si>
  <si>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</si>
  <si>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</si>
  <si>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</si>
  <si>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</si>
  <si>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</si>
  <si>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</si>
  <si>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</si>
  <si>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</si>
  <si>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</si>
  <si>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</si>
  <si>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</si>
  <si>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</si>
  <si>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</si>
  <si>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</si>
  <si>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</si>
  <si>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</si>
  <si>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</si>
  <si>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</si>
  <si>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</si>
  <si>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</si>
  <si>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</si>
  <si>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</si>
  <si>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</si>
  <si>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</si>
  <si>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</si>
  <si>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</si>
  <si>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</si>
  <si>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</si>
  <si>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</si>
  <si>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</si>
  <si>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</si>
  <si>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</si>
  <si>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</si>
  <si>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</si>
  <si>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</si>
  <si>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</si>
  <si>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</si>
  <si>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</si>
  <si>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</si>
  <si>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</si>
  <si>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</si>
  <si>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</si>
  <si>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</si>
  <si>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</si>
  <si>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</si>
  <si>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</si>
  <si>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</si>
  <si>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</si>
  <si>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</si>
  <si>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</si>
  <si>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</si>
  <si>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</si>
  <si>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</si>
  <si>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</si>
  <si>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</si>
  <si>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</si>
  <si>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</si>
  <si>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</si>
  <si>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</si>
  <si>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</si>
  <si>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</si>
  <si>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</si>
  <si>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</si>
  <si>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</si>
  <si>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</si>
  <si>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</si>
  <si>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</si>
  <si>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</si>
  <si>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</si>
  <si>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</si>
  <si>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</si>
  <si>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</si>
  <si>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</si>
  <si>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</si>
  <si>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</si>
  <si>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</si>
  <si>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</si>
  <si>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</si>
  <si>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</si>
  <si>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</si>
  <si>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</si>
  <si>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</si>
  <si>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</si>
  <si>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</si>
  <si>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</si>
  <si>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</si>
  <si>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</si>
  <si>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</si>
  <si>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</si>
  <si>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</si>
  <si>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</si>
  <si>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</si>
  <si>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</si>
  <si>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</si>
  <si>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</si>
  <si>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</si>
  <si>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</si>
  <si>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</si>
  <si>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</si>
  <si>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</si>
  <si>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</si>
  <si>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</si>
  <si>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</si>
  <si>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</si>
  <si>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</si>
  <si>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</si>
  <si>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</si>
  <si>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</si>
  <si>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</si>
  <si>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</si>
  <si>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</si>
  <si>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</si>
  <si>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</si>
  <si>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</si>
  <si>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</si>
  <si>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</si>
  <si>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</si>
  <si>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</si>
  <si>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</si>
  <si>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</si>
  <si>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</si>
  <si>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</si>
  <si>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</si>
  <si>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</si>
  <si>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</si>
  <si>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</si>
  <si>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</si>
  <si>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</si>
  <si>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</si>
  <si>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</si>
  <si>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</si>
  <si>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</si>
  <si>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</si>
  <si>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</si>
  <si>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</si>
  <si>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</si>
  <si>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</si>
  <si>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</si>
  <si>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</si>
  <si>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</si>
  <si>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</si>
  <si>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</si>
  <si>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</si>
  <si>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</si>
  <si>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</si>
  <si>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</si>
  <si>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</si>
  <si>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</si>
  <si>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</si>
  <si>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</si>
  <si>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</si>
  <si>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</si>
  <si>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</si>
  <si>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</si>
  <si>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</si>
  <si>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</si>
  <si>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</si>
  <si>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</si>
  <si>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</si>
  <si>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</si>
  <si>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</si>
  <si>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</si>
  <si>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</si>
  <si>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</si>
  <si>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</si>
  <si>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</si>
  <si>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</si>
  <si>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</si>
  <si>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</si>
  <si>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</si>
  <si>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</si>
  <si>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</si>
  <si>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</si>
  <si>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</si>
  <si>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</si>
  <si>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</si>
  <si>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</si>
  <si>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</si>
  <si>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</si>
  <si>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</si>
  <si>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</si>
  <si>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</si>
  <si>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</si>
  <si>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</si>
  <si>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</si>
  <si>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</si>
  <si>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</si>
  <si>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</si>
  <si>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</si>
  <si>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</si>
  <si>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</si>
  <si>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</si>
  <si>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</si>
  <si>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</si>
  <si>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</si>
  <si>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</si>
  <si>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</si>
  <si>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</si>
  <si>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</si>
  <si>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</si>
  <si>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</si>
  <si>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</si>
  <si>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</si>
  <si>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</si>
  <si>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</si>
  <si>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</si>
  <si>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</si>
  <si>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</si>
  <si>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</si>
  <si>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</si>
  <si>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</si>
  <si>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</si>
  <si>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</si>
  <si>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</si>
  <si>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</si>
  <si>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</si>
  <si>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</si>
  <si>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</si>
  <si>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</si>
  <si>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</si>
  <si>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</si>
  <si>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</si>
  <si>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</si>
  <si>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</si>
  <si>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</si>
  <si>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</si>
  <si>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</si>
  <si>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</si>
  <si>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</si>
  <si>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</si>
  <si>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</si>
  <si>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</si>
  <si>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</si>
  <si>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</si>
  <si>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</si>
  <si>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</si>
  <si>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</si>
  <si>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</si>
  <si>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</si>
  <si>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</si>
  <si>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</si>
  <si>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</si>
  <si>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</si>
  <si>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</si>
  <si>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</si>
  <si>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</si>
  <si>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</si>
  <si>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</si>
  <si>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</si>
  <si>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</si>
  <si>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</si>
  <si>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</si>
  <si>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</si>
  <si>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</si>
  <si>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</si>
  <si>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</si>
  <si>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</si>
  <si>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</si>
  <si>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</si>
  <si>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</si>
  <si>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</si>
  <si>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</si>
  <si>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</si>
  <si>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</si>
  <si>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</si>
  <si>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</si>
  <si>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</si>
  <si>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</si>
  <si>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</si>
  <si>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</si>
  <si>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</si>
  <si>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</si>
  <si>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</si>
  <si>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</si>
  <si>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</si>
  <si>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</si>
  <si>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</si>
  <si>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</si>
  <si>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</si>
  <si>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</si>
  <si>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</si>
  <si>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</si>
  <si>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</si>
  <si>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</si>
  <si>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</si>
  <si>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</si>
  <si>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</si>
  <si>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</si>
  <si>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</si>
  <si>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</si>
  <si>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</si>
  <si>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</si>
  <si>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</si>
  <si>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</si>
  <si>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</si>
  <si>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</si>
  <si>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</si>
  <si>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</si>
  <si>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</si>
  <si>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</si>
  <si>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</si>
  <si>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</si>
  <si>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</si>
  <si>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</si>
  <si>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</si>
  <si>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</si>
  <si>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</si>
  <si>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</si>
  <si>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</si>
  <si>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</si>
  <si>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</si>
  <si>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</si>
  <si>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</si>
  <si>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</si>
  <si>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</si>
  <si>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</si>
  <si>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</si>
  <si>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</si>
  <si>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</si>
  <si>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</si>
  <si>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</si>
  <si>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</si>
  <si>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</si>
  <si>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</si>
  <si>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</si>
  <si>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</si>
  <si>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</si>
  <si>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</si>
  <si>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</si>
  <si>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</si>
  <si>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</si>
  <si>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</si>
  <si>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</si>
  <si>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</si>
  <si>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</si>
  <si>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</si>
  <si>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</si>
  <si>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</si>
  <si>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</si>
  <si>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</si>
  <si>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</si>
  <si>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</si>
  <si>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</si>
  <si>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</si>
  <si>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</si>
  <si>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</si>
  <si>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</si>
  <si>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</si>
  <si>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</si>
  <si>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</si>
  <si>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</si>
  <si>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</si>
  <si>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</si>
  <si>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</si>
  <si>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</si>
  <si>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</si>
  <si>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</si>
  <si>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</si>
  <si>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</si>
  <si>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</si>
  <si>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</si>
  <si>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</si>
  <si>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</si>
  <si>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</si>
  <si>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</si>
  <si>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</si>
  <si>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</si>
  <si>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</si>
  <si>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</si>
  <si>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</si>
  <si>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</si>
  <si>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</si>
  <si>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</si>
  <si>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</si>
  <si>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</si>
  <si>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</si>
  <si>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</si>
  <si>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</si>
  <si>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</si>
  <si>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</si>
  <si>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</si>
  <si>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</si>
  <si>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</si>
  <si>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</si>
  <si>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</si>
  <si>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</si>
  <si>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</si>
  <si>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</si>
  <si>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</si>
  <si>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</si>
  <si>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</si>
  <si>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</si>
  <si>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</si>
  <si>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</si>
  <si>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</si>
  <si>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</si>
  <si>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</si>
  <si>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</si>
  <si>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</si>
  <si>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</si>
  <si>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</si>
  <si>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</si>
  <si>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</si>
  <si>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</si>
  <si>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</si>
  <si>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</si>
  <si>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</si>
  <si>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</si>
  <si>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</si>
  <si>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</si>
  <si>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</si>
  <si>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</si>
  <si>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</si>
  <si>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</si>
  <si>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</si>
  <si>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</si>
  <si>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</si>
  <si>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</si>
  <si>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</si>
  <si>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</si>
  <si>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</si>
  <si>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</si>
  <si>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</si>
  <si>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</si>
  <si>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</si>
  <si>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</si>
  <si>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</si>
  <si>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</si>
  <si>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</si>
  <si>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</si>
  <si>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</si>
  <si>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</si>
  <si>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</si>
  <si>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</si>
  <si>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</si>
  <si>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</si>
  <si>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</si>
  <si>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</si>
  <si>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</si>
  <si>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</si>
  <si>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</si>
  <si>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</si>
  <si>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</si>
  <si>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</si>
  <si>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</si>
  <si>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</si>
  <si>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</si>
  <si>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</si>
  <si>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</si>
  <si>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</si>
  <si>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</si>
  <si>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</si>
  <si>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</si>
  <si>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</si>
  <si>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</si>
  <si>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</si>
  <si>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</si>
  <si>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</si>
  <si>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</si>
  <si>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</si>
  <si>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</si>
  <si>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</si>
  <si>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</si>
  <si>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</si>
  <si>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</si>
  <si>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</si>
  <si>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</si>
  <si>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</si>
  <si>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</si>
  <si>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</si>
  <si>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</si>
  <si>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</si>
  <si>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</si>
  <si>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</si>
  <si>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</si>
  <si>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</si>
  <si>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</si>
  <si>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</si>
  <si>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</si>
  <si>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</si>
  <si>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</si>
  <si>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</si>
  <si>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</si>
  <si>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</si>
  <si>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</si>
  <si>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</si>
  <si>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</si>
  <si>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</si>
  <si>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</si>
  <si>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</si>
  <si>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</si>
  <si>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</si>
  <si>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</si>
  <si>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</si>
  <si>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</si>
  <si>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</si>
  <si>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</si>
  <si>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</si>
  <si>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</si>
  <si>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</si>
  <si>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</si>
  <si>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</si>
  <si>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</si>
  <si>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</si>
  <si>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</si>
  <si>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</si>
  <si>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</si>
  <si>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</si>
  <si>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</si>
  <si>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</si>
  <si>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</si>
  <si>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</si>
  <si>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</si>
  <si>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</si>
  <si>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</si>
  <si>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</si>
  <si>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</si>
  <si>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</si>
  <si>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</si>
  <si>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</si>
  <si>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</si>
  <si>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</si>
  <si>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</si>
  <si>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</si>
  <si>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</si>
  <si>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</si>
  <si>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</si>
  <si>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</si>
  <si>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</si>
  <si>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</si>
  <si>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</si>
  <si>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</si>
  <si>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</si>
  <si>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</si>
  <si>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</si>
  <si>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</si>
  <si>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</si>
  <si>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</si>
  <si>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</si>
  <si>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</si>
  <si>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</si>
  <si>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</si>
  <si>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</si>
  <si>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</si>
  <si>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</si>
  <si>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</si>
  <si>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</si>
  <si>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</si>
  <si>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</si>
  <si>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</si>
  <si>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</si>
  <si>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</si>
  <si>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</si>
  <si>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</si>
  <si>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</si>
  <si>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</si>
  <si>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</si>
  <si>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</si>
  <si>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</si>
  <si>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</si>
  <si>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</si>
  <si>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</si>
  <si>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</si>
  <si>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</si>
  <si>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</si>
  <si>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</si>
  <si>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</si>
  <si>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</si>
  <si>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</si>
  <si>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</si>
  <si>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</si>
  <si>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</si>
  <si>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</si>
  <si>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</si>
  <si>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</si>
  <si>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</si>
  <si>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</si>
  <si>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</si>
  <si>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</si>
  <si>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</si>
  <si>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</si>
  <si>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</si>
  <si>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</si>
  <si>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</si>
  <si>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</si>
  <si>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</si>
  <si>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</si>
  <si>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</si>
  <si>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</si>
  <si>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</si>
  <si>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</si>
  <si>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</si>
  <si>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</si>
  <si>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</si>
  <si>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</si>
  <si>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</si>
  <si>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</si>
  <si>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</si>
  <si>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</si>
  <si>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</si>
  <si>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</si>
  <si>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</si>
  <si>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</si>
  <si>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</si>
  <si>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</si>
  <si>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</si>
  <si>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</si>
  <si>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</si>
  <si>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</si>
  <si>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</si>
  <si>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</si>
  <si>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</si>
  <si>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</si>
  <si>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</si>
  <si>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</si>
  <si>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</si>
  <si>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</si>
  <si>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</si>
  <si>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</si>
  <si>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</si>
  <si>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</si>
  <si>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</si>
  <si>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</si>
  <si>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</si>
  <si>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</si>
  <si>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</si>
  <si>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</si>
  <si>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</si>
  <si>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</si>
  <si>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</si>
  <si>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</si>
  <si>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</si>
  <si>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</si>
  <si>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</si>
  <si>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</si>
  <si>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</si>
  <si>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</si>
  <si>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</si>
  <si>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</si>
  <si>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</si>
  <si>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</si>
  <si>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</si>
  <si>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</si>
  <si>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</si>
  <si>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</si>
  <si>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</si>
  <si>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</si>
  <si>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</si>
  <si>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</si>
  <si>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</si>
  <si>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</si>
  <si>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</si>
  <si>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</si>
  <si>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</si>
  <si>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</si>
  <si>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</si>
  <si>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</si>
  <si>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</si>
  <si>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</si>
  <si>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</si>
  <si>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</si>
  <si>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</si>
  <si>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</si>
  <si>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</si>
  <si>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</si>
  <si>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</si>
  <si>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</si>
  <si>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</si>
  <si>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</si>
  <si>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</si>
  <si>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</si>
  <si>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</si>
  <si>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</si>
  <si>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</si>
  <si>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</si>
  <si>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</si>
  <si>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</si>
  <si>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</si>
  <si>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</si>
  <si>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</si>
  <si>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</si>
  <si>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</si>
  <si>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</si>
  <si>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</si>
  <si>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</si>
  <si>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</si>
  <si>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</si>
  <si>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</si>
  <si>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</si>
  <si>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</si>
  <si>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</si>
  <si>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</si>
  <si>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</si>
  <si>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</si>
  <si>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</si>
  <si>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</si>
  <si>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</si>
  <si>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</si>
  <si>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</si>
  <si>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</si>
  <si>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</si>
  <si>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</si>
  <si>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</si>
  <si>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</si>
  <si>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</si>
  <si>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</si>
  <si>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</si>
  <si>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</si>
  <si>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</si>
  <si>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</si>
  <si>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</si>
  <si>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</si>
  <si>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</si>
  <si>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</si>
  <si>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</si>
  <si>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</si>
  <si>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</si>
  <si>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</si>
  <si>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</si>
  <si>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</si>
  <si>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</si>
  <si>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</si>
  <si>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</si>
  <si>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</si>
  <si>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</si>
  <si>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</si>
  <si>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</si>
  <si>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</si>
  <si>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</si>
  <si>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</si>
  <si>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</si>
  <si>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</si>
  <si>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</si>
  <si>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</si>
  <si>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</si>
  <si>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</si>
  <si>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</si>
  <si>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</si>
  <si>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</si>
  <si>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</si>
  <si>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</si>
  <si>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</si>
  <si>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</si>
  <si>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</si>
  <si>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</si>
  <si>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</si>
  <si>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</si>
  <si>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</si>
  <si>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</si>
  <si>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</si>
  <si>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</si>
  <si>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</si>
  <si>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</si>
  <si>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</si>
  <si>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</si>
  <si>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</si>
  <si>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</si>
  <si>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</si>
  <si>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</si>
  <si>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</si>
  <si>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</si>
  <si>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</si>
  <si>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</si>
  <si>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</si>
  <si>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</si>
  <si>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</si>
  <si>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</si>
  <si>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</si>
  <si>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</si>
  <si>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</si>
  <si>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</si>
  <si>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</si>
  <si>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</si>
  <si>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</si>
  <si>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</si>
  <si>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</si>
  <si>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</si>
  <si>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</si>
  <si>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</si>
  <si>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</si>
  <si>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</si>
  <si>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</si>
  <si>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</si>
  <si>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</si>
  <si>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</si>
  <si>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</si>
  <si>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</si>
  <si>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</si>
  <si>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</si>
  <si>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</si>
  <si>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</si>
  <si>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</si>
  <si>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</si>
  <si>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</si>
  <si>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</si>
  <si>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</si>
  <si>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</si>
  <si>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</si>
  <si>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</si>
  <si>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</si>
  <si>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</si>
  <si>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</si>
  <si>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</si>
  <si>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</si>
  <si>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</si>
  <si>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</si>
  <si>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</si>
  <si>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</si>
  <si>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</si>
  <si>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</si>
  <si>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</si>
  <si>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</si>
  <si>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</si>
  <si>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</si>
  <si>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</si>
  <si>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</si>
  <si>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</si>
  <si>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</si>
  <si>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</si>
  <si>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</si>
  <si>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</si>
  <si>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</si>
  <si>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</si>
  <si>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</si>
  <si>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</si>
  <si>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</si>
  <si>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</si>
  <si>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</si>
  <si>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</si>
  <si>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</si>
  <si>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</si>
  <si>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</si>
  <si>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</si>
  <si>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</si>
  <si>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</si>
  <si>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</si>
  <si>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</si>
  <si>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</si>
  <si>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</si>
  <si>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</si>
  <si>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</si>
  <si>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</si>
  <si>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</si>
  <si>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</si>
  <si>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</si>
  <si>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</si>
  <si>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</si>
  <si>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</si>
  <si>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</si>
  <si>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</si>
  <si>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</si>
  <si>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</si>
  <si>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</si>
  <si>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</si>
  <si>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</si>
  <si>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</si>
  <si>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</si>
  <si>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</si>
  <si>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</si>
  <si>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</si>
  <si>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</si>
  <si>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</si>
  <si>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</si>
  <si>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</si>
  <si>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</si>
  <si>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</si>
  <si>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</si>
  <si>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</si>
  <si>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</si>
  <si>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</si>
  <si>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</si>
  <si>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</si>
  <si>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</si>
  <si>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</si>
  <si>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</si>
  <si>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</si>
  <si>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</si>
  <si>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</si>
  <si>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</si>
  <si>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</si>
  <si>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</si>
  <si>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</si>
  <si>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</si>
  <si>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</si>
  <si>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</si>
  <si>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</si>
  <si>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</si>
  <si>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</si>
  <si>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</si>
  <si>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</si>
  <si>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</si>
  <si>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</si>
  <si>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</si>
  <si>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</si>
  <si>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</si>
  <si>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</si>
  <si>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</si>
  <si>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</si>
  <si>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</si>
  <si>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</si>
  <si>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</si>
  <si>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</si>
  <si>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</si>
  <si>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</si>
  <si>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</si>
  <si>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</si>
  <si>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</si>
  <si>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</si>
  <si>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</si>
  <si>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</si>
  <si>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</si>
  <si>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</si>
  <si>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</si>
  <si>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</si>
  <si>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</si>
  <si>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</si>
  <si>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</si>
  <si>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</si>
  <si>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</si>
  <si>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</si>
  <si>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</si>
  <si>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</si>
  <si>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</si>
  <si>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</si>
  <si>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</si>
  <si>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</si>
  <si>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</si>
  <si>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</si>
  <si>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</si>
  <si>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</si>
  <si>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</si>
  <si>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</si>
  <si>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</si>
  <si>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</si>
  <si>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</si>
  <si>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</si>
  <si>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</si>
  <si>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</si>
  <si>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</si>
  <si>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</si>
  <si>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</si>
  <si>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</si>
  <si>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</si>
  <si>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</si>
  <si>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</si>
  <si>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</si>
  <si>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</si>
  <si>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</si>
  <si>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</si>
  <si>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</si>
  <si>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</si>
  <si>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</si>
  <si>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</si>
  <si>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</si>
  <si>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</si>
  <si>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</si>
  <si>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</si>
  <si>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</si>
  <si>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</si>
  <si>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</si>
  <si>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</si>
  <si>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</si>
  <si>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</si>
  <si>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</si>
  <si>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</si>
  <si>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</si>
  <si>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</si>
  <si>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</si>
  <si>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</si>
  <si>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</si>
  <si>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</si>
  <si>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</si>
  <si>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</si>
  <si>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</si>
  <si>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</si>
  <si>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</si>
  <si>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</si>
  <si>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</si>
  <si>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</si>
  <si>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</si>
  <si>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</si>
  <si>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</si>
  <si>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</si>
  <si>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</si>
  <si>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</si>
  <si>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</si>
  <si>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</si>
  <si>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</si>
  <si>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</si>
  <si>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</si>
  <si>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</si>
  <si>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</si>
  <si>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</si>
  <si>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</si>
  <si>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</si>
  <si>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</si>
  <si>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</si>
  <si>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</si>
  <si>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</si>
  <si>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</si>
  <si>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</si>
  <si>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</si>
  <si>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</si>
  <si>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</si>
  <si>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</si>
  <si>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</si>
  <si>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</si>
  <si>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</si>
  <si>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</si>
  <si>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</si>
  <si>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</si>
  <si>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</si>
  <si>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</si>
  <si>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</si>
  <si>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</si>
  <si>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</si>
  <si>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</si>
  <si>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</si>
  <si>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</si>
  <si>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</si>
  <si>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</si>
  <si>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</si>
  <si>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</si>
  <si>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</si>
  <si>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</si>
  <si>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</si>
  <si>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</si>
  <si>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</si>
  <si>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</si>
  <si>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</si>
  <si>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</si>
  <si>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</si>
  <si>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</si>
  <si>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</si>
  <si>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</si>
  <si>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</si>
  <si>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</si>
  <si>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</si>
  <si>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</si>
  <si>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</si>
  <si>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</si>
  <si>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</si>
  <si>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</si>
  <si>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</si>
  <si>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</si>
  <si>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</si>
  <si>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</si>
  <si>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</si>
  <si>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</si>
  <si>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</si>
  <si>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</si>
  <si>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</si>
  <si>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</si>
  <si>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</si>
  <si>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</si>
  <si>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</si>
  <si>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</si>
  <si>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</si>
  <si>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</si>
  <si>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</si>
  <si>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</si>
  <si>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</si>
  <si>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</si>
  <si>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</si>
  <si>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</si>
  <si>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</si>
  <si>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</si>
  <si>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</si>
  <si>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</si>
  <si>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</si>
  <si>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</si>
  <si>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</si>
  <si>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</si>
  <si>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</si>
  <si>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</si>
  <si>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</si>
  <si>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</si>
  <si>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</si>
  <si>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</si>
  <si>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</si>
  <si>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</si>
  <si>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</si>
  <si>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</si>
  <si>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</si>
  <si>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</si>
  <si>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</si>
  <si>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</si>
  <si>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</si>
  <si>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</si>
  <si>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</si>
  <si>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</si>
  <si>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</si>
  <si>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</si>
  <si>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</si>
  <si>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</si>
  <si>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</si>
  <si>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</si>
  <si>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</si>
  <si>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</si>
  <si>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</si>
  <si>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</si>
  <si>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</si>
  <si>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</si>
  <si>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</si>
  <si>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</si>
  <si>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</si>
  <si>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</si>
  <si>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</si>
  <si>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</si>
  <si>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</si>
  <si>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</si>
  <si>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</si>
  <si>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</si>
  <si>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</si>
  <si>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</si>
  <si>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</si>
  <si>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</si>
  <si>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</si>
  <si>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</si>
  <si>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</si>
  <si>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</si>
  <si>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</si>
  <si>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</si>
  <si>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</si>
  <si>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</si>
  <si>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</si>
  <si>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</si>
  <si>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</si>
  <si>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</si>
  <si>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</si>
  <si>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</si>
  <si>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</si>
  <si>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</si>
  <si>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</si>
  <si>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</si>
  <si>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</si>
  <si>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</si>
  <si>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</si>
  <si>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</si>
  <si>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</si>
  <si>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</si>
  <si>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</si>
  <si>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</si>
  <si>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</si>
  <si>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</si>
  <si>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</si>
  <si>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</si>
  <si>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</si>
  <si>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</si>
  <si>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</si>
  <si>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</si>
  <si>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</si>
  <si>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</si>
  <si>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</si>
  <si>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</si>
  <si>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</si>
  <si>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</si>
  <si>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</si>
  <si>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</si>
  <si>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</si>
  <si>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</si>
  <si>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</si>
  <si>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</si>
  <si>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</si>
  <si>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</si>
  <si>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</si>
  <si>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</si>
  <si>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</si>
  <si>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</si>
  <si>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</si>
  <si>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</si>
  <si>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</si>
  <si>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</si>
  <si>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</si>
  <si>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</si>
  <si>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</si>
  <si>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</si>
  <si>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</si>
  <si>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</si>
  <si>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</si>
  <si>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</si>
  <si>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</si>
  <si>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</si>
  <si>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</si>
  <si>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</si>
  <si>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</si>
  <si>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</si>
  <si>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</si>
  <si>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</si>
  <si>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</si>
  <si>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</si>
  <si>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</si>
  <si>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</si>
  <si>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</si>
  <si>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</si>
  <si>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</si>
  <si>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</si>
  <si>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</si>
  <si>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</si>
  <si>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</si>
  <si>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</si>
  <si>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</si>
  <si>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</si>
  <si>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</si>
  <si>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</si>
  <si>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</si>
  <si>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</si>
  <si>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</si>
  <si>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</si>
  <si>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</si>
  <si>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</si>
  <si>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</si>
  <si>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</si>
  <si>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</si>
  <si>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</si>
  <si>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</si>
  <si>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</si>
  <si>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</si>
  <si>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</si>
  <si>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</si>
  <si>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</si>
  <si>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</si>
  <si>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</si>
  <si>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</si>
  <si>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</si>
  <si>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</si>
  <si>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</si>
  <si>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</si>
  <si>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</si>
  <si>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</si>
  <si>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</si>
  <si>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</si>
  <si>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</si>
  <si>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</si>
  <si>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</si>
  <si>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</si>
  <si>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</si>
  <si>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</si>
  <si>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</si>
  <si>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</si>
  <si>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</si>
  <si>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</si>
  <si>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</si>
  <si>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</si>
  <si>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</si>
  <si>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</si>
  <si>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</si>
  <si>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</si>
  <si>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</si>
  <si>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</si>
  <si>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</si>
  <si>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</si>
  <si>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</si>
  <si>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</si>
  <si>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</si>
  <si>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</si>
  <si>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</si>
  <si>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</si>
  <si>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</si>
  <si>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</si>
  <si>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</si>
  <si>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</si>
  <si>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</si>
  <si>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</si>
  <si>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</si>
  <si>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</si>
  <si>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</si>
  <si>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</si>
  <si>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</si>
  <si>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</si>
  <si>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</si>
  <si>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</si>
  <si>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</si>
  <si>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</si>
  <si>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</si>
  <si>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</si>
  <si>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</si>
  <si>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</si>
  <si>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</si>
  <si>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</si>
  <si>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</si>
  <si>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</si>
  <si>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</si>
  <si>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</si>
  <si>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</si>
  <si>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</si>
  <si>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</si>
  <si>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</si>
  <si>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</si>
  <si>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</si>
  <si>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</si>
  <si>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</si>
  <si>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</si>
  <si>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</si>
  <si>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</si>
  <si>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</si>
  <si>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</si>
  <si>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</si>
  <si>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</si>
  <si>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</si>
  <si>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</si>
  <si>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</si>
  <si>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</si>
  <si>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</si>
  <si>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</si>
  <si>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</si>
  <si>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</si>
  <si>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</si>
  <si>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</si>
  <si>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</si>
  <si>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</si>
  <si>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</si>
  <si>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</si>
  <si>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</si>
  <si>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</si>
  <si>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</si>
  <si>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</si>
  <si>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</si>
  <si>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</si>
  <si>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</si>
  <si>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</si>
  <si>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</si>
  <si>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</si>
  <si>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</si>
  <si>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</si>
  <si>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</si>
  <si>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</si>
  <si>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</si>
  <si>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</si>
  <si>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</si>
  <si>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</si>
  <si>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</si>
  <si>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</si>
  <si>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</si>
  <si>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</si>
  <si>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</si>
  <si>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</si>
  <si>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</si>
  <si>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</si>
  <si>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</si>
  <si>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</si>
  <si>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</si>
  <si>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</si>
  <si>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</si>
  <si>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</si>
  <si>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</si>
  <si>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</si>
  <si>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</si>
  <si>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</si>
  <si>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</si>
  <si>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</si>
  <si>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</si>
  <si>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</si>
  <si>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</si>
  <si>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</si>
  <si>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</si>
  <si>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</si>
  <si>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</si>
  <si>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</si>
  <si>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</si>
  <si>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</si>
  <si>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</si>
  <si>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</si>
  <si>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</si>
  <si>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</si>
  <si>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</si>
  <si>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</si>
  <si>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</si>
  <si>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</si>
  <si>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</si>
  <si>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</si>
  <si>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</si>
  <si>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</si>
  <si>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</si>
  <si>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</si>
  <si>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</si>
  <si>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</si>
  <si>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</si>
  <si>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</si>
  <si>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</si>
  <si>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</si>
  <si>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</si>
  <si>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</si>
  <si>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</si>
  <si>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</si>
  <si>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</si>
  <si>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</si>
  <si>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</si>
  <si>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</si>
  <si>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</si>
  <si>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</si>
  <si>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</si>
  <si>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</si>
  <si>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</si>
  <si>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</si>
  <si>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</si>
  <si>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</si>
  <si>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</si>
  <si>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</si>
  <si>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</si>
  <si>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</si>
  <si>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</si>
  <si>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</si>
  <si>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</si>
  <si>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</si>
  <si>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</si>
  <si>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</si>
  <si>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</si>
  <si>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</si>
  <si>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</si>
  <si>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</si>
  <si>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</si>
  <si>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</si>
  <si>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</si>
  <si>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</si>
  <si>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</si>
  <si>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</si>
  <si>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</si>
  <si>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</si>
  <si>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</si>
  <si>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</si>
  <si>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</si>
  <si>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</si>
  <si>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</si>
  <si>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</si>
  <si>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</si>
  <si>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</si>
  <si>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</si>
  <si>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</si>
  <si>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</si>
  <si>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</si>
  <si>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</si>
  <si>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</si>
  <si>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</si>
  <si>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</si>
  <si>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</si>
  <si>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</si>
  <si>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</si>
  <si>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</si>
  <si>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</si>
  <si>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</si>
  <si>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</si>
  <si>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</si>
  <si>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</si>
  <si>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</si>
  <si>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</si>
  <si>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</si>
  <si>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</si>
  <si>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</si>
  <si>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</si>
  <si>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</si>
  <si>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</si>
  <si>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</si>
  <si>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</si>
  <si>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</si>
  <si>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</si>
  <si>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</si>
  <si>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</si>
  <si>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</si>
  <si>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</si>
  <si>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</si>
  <si>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</si>
  <si>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</si>
  <si>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</si>
  <si>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</si>
  <si>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</si>
  <si>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</si>
  <si>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</si>
  <si>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</si>
  <si>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</si>
  <si>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</si>
  <si>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</si>
  <si>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</si>
  <si>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</si>
  <si>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</si>
  <si>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</si>
  <si>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</si>
  <si>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</si>
  <si>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</si>
  <si>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</si>
  <si>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</si>
  <si>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</si>
  <si>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</si>
  <si>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</si>
  <si>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</si>
  <si>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</si>
  <si>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</si>
  <si>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</si>
  <si>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</si>
  <si>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</si>
  <si>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</si>
  <si>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</si>
  <si>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</si>
  <si>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</si>
  <si>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</si>
  <si>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</si>
  <si>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</si>
  <si>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</si>
  <si>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</si>
  <si>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</si>
  <si>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</si>
  <si>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</si>
  <si>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</si>
  <si>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</si>
  <si>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</si>
  <si>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</si>
  <si>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</si>
  <si>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</si>
  <si>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</si>
  <si>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</si>
  <si>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</si>
  <si>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</si>
  <si>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</si>
  <si>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</si>
  <si>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</si>
  <si>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</si>
  <si>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</si>
  <si>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</si>
  <si>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</si>
  <si>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</si>
  <si>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</si>
  <si>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</si>
  <si>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</si>
  <si>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</si>
  <si>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</si>
  <si>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</si>
  <si>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</si>
  <si>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</si>
  <si>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</si>
  <si>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</si>
  <si>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</si>
  <si>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</si>
  <si>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</si>
  <si>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</si>
  <si>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</si>
  <si>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</si>
  <si>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</si>
  <si>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</si>
  <si>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</si>
  <si>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</si>
  <si>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</si>
  <si>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</si>
  <si>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</si>
  <si>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</si>
  <si>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</si>
  <si>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</si>
  <si>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</si>
  <si>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</si>
  <si>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</si>
  <si>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</si>
  <si>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</si>
  <si>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</si>
  <si>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</si>
  <si>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</si>
  <si>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</si>
  <si>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</si>
  <si>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</si>
  <si>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</si>
  <si>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</si>
  <si>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</si>
  <si>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</si>
  <si>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</si>
  <si>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</si>
  <si>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</si>
  <si>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</si>
  <si>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</si>
  <si>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</si>
  <si>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</si>
  <si>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</si>
  <si>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</si>
  <si>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</si>
  <si>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</si>
  <si>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</si>
  <si>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</si>
  <si>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</si>
  <si>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</si>
  <si>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</si>
  <si>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</si>
  <si>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</si>
  <si>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</si>
  <si>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</si>
  <si>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</si>
  <si>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</si>
  <si>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</si>
  <si>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</si>
  <si>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</si>
  <si>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</si>
  <si>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</si>
  <si>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</si>
  <si>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</si>
  <si>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</si>
  <si>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</si>
  <si>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</si>
  <si>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</si>
  <si>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</si>
  <si>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</si>
  <si>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</si>
  <si>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</si>
  <si>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</si>
  <si>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</si>
  <si>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</si>
  <si>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</si>
  <si>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</si>
  <si>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</si>
  <si>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</si>
  <si>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</si>
  <si>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</si>
  <si>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</si>
  <si>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</si>
  <si>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</si>
  <si>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</si>
  <si>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</si>
  <si>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</si>
  <si>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</si>
  <si>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</si>
  <si>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</si>
  <si>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</si>
  <si>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</si>
  <si>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</si>
  <si>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</si>
  <si>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</si>
  <si>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</si>
  <si>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</si>
  <si>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</si>
  <si>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</si>
  <si>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</si>
  <si>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</si>
  <si>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</si>
  <si>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</si>
  <si>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</si>
  <si>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</si>
  <si>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</si>
  <si>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</si>
  <si>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</si>
  <si>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</si>
  <si>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</si>
  <si>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</si>
  <si>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</si>
  <si>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</si>
  <si>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</si>
  <si>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</si>
  <si>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</si>
  <si>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</si>
  <si>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</si>
  <si>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</si>
  <si>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</si>
  <si>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</si>
  <si>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</si>
  <si>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</si>
  <si>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</si>
  <si>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</si>
  <si>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</si>
  <si>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</si>
  <si>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</si>
  <si>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</si>
  <si>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</si>
  <si>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</si>
  <si>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</si>
  <si>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</si>
  <si>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</si>
  <si>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</si>
  <si>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</si>
  <si>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</si>
  <si>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</si>
  <si>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</si>
  <si>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</si>
  <si>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</si>
  <si>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</si>
  <si>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</si>
  <si>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</si>
  <si>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</si>
  <si>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</si>
  <si>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</si>
  <si>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</si>
  <si>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</si>
  <si>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</si>
  <si>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</si>
  <si>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</si>
  <si>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</si>
  <si>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</si>
  <si>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</si>
  <si>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</si>
  <si>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</si>
  <si>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</si>
  <si>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</si>
  <si>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</si>
  <si>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</si>
  <si>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</si>
  <si>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</si>
  <si>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</si>
  <si>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</si>
  <si>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</si>
  <si>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</si>
  <si>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</si>
  <si>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</si>
  <si>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</si>
  <si>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</si>
  <si>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</si>
  <si>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</si>
  <si>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</si>
  <si>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</si>
  <si>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</si>
  <si>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</si>
  <si>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</si>
  <si>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</si>
  <si>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</si>
  <si>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</si>
  <si>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</si>
  <si>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</si>
  <si>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</si>
  <si>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</si>
  <si>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</si>
  <si>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</si>
  <si>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</si>
  <si>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</si>
  <si>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</si>
  <si>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</si>
  <si>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</si>
  <si>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</si>
  <si>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</si>
  <si>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</si>
  <si>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</si>
  <si>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</si>
  <si>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</si>
  <si>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</si>
  <si>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</si>
  <si>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</si>
  <si>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</si>
  <si>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</si>
  <si>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</si>
  <si>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</si>
  <si>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</si>
  <si>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</si>
  <si>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</si>
  <si>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</si>
  <si>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</si>
  <si>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</si>
  <si>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</si>
  <si>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</si>
  <si>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</si>
  <si>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</si>
  <si>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</si>
  <si>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</si>
  <si>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</si>
  <si>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</si>
  <si>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</si>
  <si>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</si>
  <si>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</si>
  <si>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</si>
  <si>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</si>
  <si>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</si>
  <si>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</si>
  <si>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</si>
  <si>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</si>
  <si>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</si>
  <si>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</si>
  <si>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</si>
  <si>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</si>
  <si>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</si>
  <si>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</si>
  <si>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</si>
  <si>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</si>
  <si>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</si>
  <si>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</si>
  <si>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</si>
  <si>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</si>
  <si>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</si>
  <si>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</si>
  <si>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</si>
  <si>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</si>
  <si>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</si>
  <si>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</si>
  <si>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</si>
  <si>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</si>
  <si>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</si>
  <si>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</si>
  <si>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</si>
  <si>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</si>
  <si>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</si>
  <si>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</si>
  <si>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</si>
  <si>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</si>
  <si>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</si>
  <si>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</si>
  <si>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</si>
  <si>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</si>
  <si>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</si>
  <si>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</si>
  <si>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</si>
  <si>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</si>
  <si>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</si>
  <si>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</si>
  <si>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</si>
  <si>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</si>
  <si>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</si>
  <si>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</si>
  <si>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</si>
  <si>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</si>
  <si>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</si>
  <si>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</si>
  <si>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</si>
  <si>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</si>
  <si>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</si>
  <si>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</si>
  <si>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</si>
  <si>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</si>
  <si>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</si>
  <si>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</si>
  <si>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</si>
  <si>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</si>
  <si>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</si>
  <si>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</si>
  <si>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</si>
  <si>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</si>
  <si>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</si>
  <si>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</si>
  <si>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</si>
  <si>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</si>
  <si>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</si>
  <si>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</si>
  <si>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</si>
  <si>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</si>
  <si>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</si>
  <si>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</si>
  <si>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</si>
  <si>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</si>
  <si>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</si>
  <si>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</si>
  <si>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</si>
  <si>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</si>
  <si>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</si>
  <si>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</si>
  <si>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</si>
  <si>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</si>
  <si>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</si>
  <si>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</si>
  <si>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</si>
  <si>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</si>
  <si>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</si>
  <si>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</si>
  <si>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</si>
  <si>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</si>
  <si>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</si>
  <si>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</si>
  <si>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</si>
  <si>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</si>
  <si>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</si>
  <si>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</si>
  <si>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</si>
  <si>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</si>
  <si>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</si>
  <si>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</si>
  <si>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</si>
  <si>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</si>
  <si>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</si>
  <si>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</si>
  <si>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</si>
  <si>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</si>
  <si>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</si>
  <si>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</si>
  <si>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</si>
  <si>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</si>
  <si>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</si>
  <si>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</si>
  <si>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</si>
  <si>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</si>
  <si>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</si>
  <si>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</si>
  <si>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</si>
  <si>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</si>
  <si>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</si>
  <si>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</si>
  <si>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</si>
  <si>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</si>
  <si>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</si>
  <si>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</si>
  <si>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</si>
  <si>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</si>
  <si>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</si>
  <si>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</si>
  <si>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</si>
  <si>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</si>
  <si>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</si>
  <si>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</si>
  <si>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</si>
  <si>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</si>
  <si>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</si>
  <si>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</si>
  <si>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</si>
  <si>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</si>
  <si>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</si>
  <si>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</si>
  <si>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</si>
  <si>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</si>
  <si>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</si>
  <si>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</si>
  <si>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</si>
  <si>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</si>
  <si>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</si>
  <si>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</si>
  <si>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</si>
  <si>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</si>
  <si>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</si>
  <si>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</si>
  <si>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</si>
  <si>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</si>
  <si>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</si>
  <si>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</si>
  <si>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</si>
  <si>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</si>
  <si>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</si>
  <si>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</si>
  <si>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</si>
  <si>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</si>
  <si>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</si>
  <si>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</si>
  <si>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</si>
  <si>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</si>
  <si>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</si>
  <si>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</si>
  <si>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</si>
  <si>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</si>
  <si>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</si>
  <si>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</si>
  <si>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</si>
  <si>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</si>
  <si>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</si>
  <si>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</si>
  <si>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</si>
  <si>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</si>
  <si>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</si>
  <si>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</si>
  <si>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</si>
  <si>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</si>
  <si>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</si>
  <si>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</si>
  <si>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</si>
  <si>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</si>
  <si>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</si>
  <si>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</si>
  <si>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</si>
  <si>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</si>
  <si>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</si>
  <si>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</si>
  <si>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</si>
  <si>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</si>
  <si>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</si>
  <si>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</si>
  <si>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</si>
  <si>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</si>
  <si>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</si>
  <si>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</si>
  <si>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</si>
  <si>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</si>
  <si>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</si>
  <si>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</si>
  <si>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</si>
  <si>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</si>
  <si>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</si>
  <si>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</si>
  <si>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</si>
  <si>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</si>
  <si>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</si>
  <si>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</si>
  <si>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</si>
  <si>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</si>
  <si>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</si>
  <si>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</si>
  <si>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</si>
  <si>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</si>
  <si>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</si>
  <si>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</si>
  <si>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</si>
  <si>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</si>
  <si>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</si>
  <si>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</si>
  <si>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</si>
  <si>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</si>
  <si>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</si>
  <si>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</si>
  <si>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</si>
  <si>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</si>
  <si>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</si>
  <si>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</si>
  <si>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</si>
  <si>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</si>
  <si>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</si>
  <si>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</si>
  <si>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</si>
  <si>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</si>
  <si>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</si>
  <si>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</si>
  <si>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</si>
  <si>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</si>
  <si>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</si>
  <si>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</si>
  <si>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</si>
  <si>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</si>
  <si>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</si>
  <si>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</si>
  <si>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</si>
  <si>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</si>
  <si>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</si>
  <si>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</si>
  <si>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</si>
  <si>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</si>
  <si>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</si>
  <si>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</si>
  <si>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</si>
  <si>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</si>
  <si>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</si>
  <si>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</si>
  <si>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</si>
  <si>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</si>
  <si>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</si>
  <si>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</si>
  <si>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</si>
  <si>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</si>
  <si>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</si>
  <si>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</si>
  <si>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</si>
  <si>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</si>
  <si>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</si>
  <si>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</si>
  <si>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</si>
  <si>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</si>
  <si>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</si>
  <si>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</si>
  <si>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</si>
  <si>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</si>
  <si>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</si>
  <si>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</si>
  <si>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</si>
  <si>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</si>
  <si>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</si>
  <si>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</si>
  <si>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</si>
  <si>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</si>
  <si>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</si>
  <si>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</si>
  <si>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</si>
  <si>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</si>
  <si>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</si>
  <si>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</si>
  <si>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</si>
  <si>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</si>
  <si>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</si>
  <si>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</si>
  <si>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</si>
  <si>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</si>
  <si>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</si>
  <si>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</si>
  <si>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</si>
  <si>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</si>
  <si>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</si>
  <si>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</si>
  <si>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</si>
  <si>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</si>
  <si>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</si>
  <si>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</si>
  <si>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</si>
  <si>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</si>
  <si>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</si>
  <si>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</si>
  <si>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</si>
  <si>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</si>
  <si>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</si>
  <si>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</si>
  <si>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</si>
  <si>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</si>
  <si>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</si>
  <si>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</si>
  <si>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</si>
  <si>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</si>
  <si>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</si>
  <si>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</si>
  <si>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</si>
  <si>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</si>
  <si>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</si>
  <si>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</si>
  <si>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</si>
  <si>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</si>
  <si>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</si>
  <si>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</si>
  <si>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</si>
  <si>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</si>
  <si>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</si>
  <si>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</si>
  <si>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</si>
  <si>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</si>
  <si>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</si>
  <si>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</si>
  <si>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</si>
  <si>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</si>
  <si>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</si>
  <si>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</si>
  <si>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</si>
  <si>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</si>
  <si>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</si>
  <si>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</si>
  <si>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</si>
  <si>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</si>
  <si>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</si>
  <si>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</si>
  <si>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</si>
  <si>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</si>
  <si>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</si>
  <si>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</si>
  <si>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</si>
  <si>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</si>
  <si>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</si>
  <si>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</si>
  <si>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</si>
  <si>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</si>
  <si>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</si>
  <si>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</si>
  <si>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</si>
  <si>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</si>
  <si>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</si>
  <si>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</si>
  <si>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</si>
  <si>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</si>
  <si>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</si>
  <si>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</si>
  <si>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</si>
  <si>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</si>
  <si>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</si>
  <si>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</si>
  <si>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</si>
  <si>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</si>
  <si>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</si>
  <si>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</si>
  <si>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</si>
  <si>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</si>
  <si>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</si>
  <si>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</si>
  <si>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</si>
  <si>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</si>
  <si>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</si>
  <si>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</si>
  <si>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</si>
  <si>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</si>
  <si>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</si>
  <si>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</si>
  <si>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</si>
  <si>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</si>
  <si>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</si>
  <si>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</si>
  <si>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</si>
  <si>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</si>
  <si>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</si>
  <si>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</si>
  <si>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</si>
  <si>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</si>
  <si>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</si>
  <si>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</si>
  <si>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</si>
  <si>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</si>
  <si>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</si>
  <si>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</si>
  <si>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</si>
  <si>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</si>
  <si>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</si>
  <si>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</si>
  <si>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</si>
  <si>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</si>
  <si>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</si>
  <si>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</si>
  <si>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</si>
  <si>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</si>
  <si>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</si>
  <si>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</si>
  <si>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</si>
  <si>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</si>
  <si>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</si>
  <si>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</si>
  <si>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</si>
  <si>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</si>
  <si>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</si>
  <si>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</si>
  <si>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</si>
  <si>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</si>
  <si>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</si>
  <si>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</si>
  <si>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</si>
  <si>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</si>
  <si>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</si>
  <si>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</si>
  <si>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</si>
  <si>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</si>
  <si>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</si>
  <si>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</si>
  <si>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</si>
  <si>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</si>
  <si>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</si>
  <si>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</si>
  <si>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</si>
  <si>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</si>
  <si>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</si>
  <si>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</si>
  <si>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</si>
  <si>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</si>
  <si>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</si>
  <si>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</si>
  <si>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</si>
  <si>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</si>
  <si>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</si>
  <si>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</si>
  <si>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</si>
  <si>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</si>
  <si>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</si>
  <si>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</si>
  <si>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</si>
  <si>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</si>
  <si>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</si>
  <si>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</si>
  <si>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</si>
  <si>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</si>
  <si>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</si>
  <si>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</si>
  <si>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</si>
  <si>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</si>
  <si>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</si>
  <si>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</si>
  <si>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</si>
  <si>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</si>
  <si>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</si>
  <si>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</si>
  <si>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</si>
  <si>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</si>
  <si>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</si>
  <si>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</si>
  <si>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</si>
  <si>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</si>
  <si>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</si>
  <si>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</si>
  <si>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</si>
  <si>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</si>
  <si>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</si>
  <si>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</si>
  <si>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</si>
  <si>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</si>
  <si>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</si>
  <si>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</si>
  <si>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</si>
  <si>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</si>
  <si>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</si>
  <si>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</si>
  <si>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</si>
  <si>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</si>
  <si>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</si>
  <si>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</si>
  <si>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</si>
  <si>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</si>
  <si>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</si>
  <si>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</si>
  <si>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</si>
  <si>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</si>
  <si>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</si>
  <si>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</si>
  <si>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</si>
  <si>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</si>
  <si>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</si>
  <si>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</si>
  <si>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</si>
  <si>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</si>
  <si>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</si>
  <si>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</si>
  <si>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</si>
  <si>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</si>
  <si>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</si>
  <si>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</si>
  <si>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</si>
  <si>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</si>
  <si>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</si>
  <si>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</si>
  <si>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</si>
  <si>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</si>
  <si>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</si>
  <si>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</si>
  <si>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</si>
  <si>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</si>
  <si>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</si>
  <si>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</si>
  <si>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</si>
  <si>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</si>
  <si>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</si>
  <si>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</si>
  <si>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</si>
  <si>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</si>
  <si>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</si>
  <si>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</si>
  <si>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</si>
  <si>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</si>
  <si>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</si>
  <si>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</si>
  <si>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</si>
  <si>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</si>
  <si>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</si>
  <si>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</si>
  <si>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</si>
  <si>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</si>
  <si>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</si>
  <si>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</si>
  <si>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</si>
  <si>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</si>
  <si>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</si>
  <si>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</si>
  <si>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</si>
  <si>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</si>
  <si>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</si>
  <si>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</si>
  <si>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</si>
  <si>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</si>
  <si>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</si>
  <si>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</si>
  <si>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</si>
  <si>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</si>
  <si>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</si>
  <si>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</si>
  <si>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</si>
  <si>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</si>
  <si>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</si>
  <si>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</si>
  <si>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</si>
  <si>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</si>
  <si>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</si>
  <si>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</si>
  <si>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</si>
  <si>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</si>
  <si>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</si>
  <si>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</si>
  <si>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</si>
  <si>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</si>
  <si>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</si>
  <si>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</si>
  <si>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</si>
  <si>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</si>
  <si>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</si>
  <si>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</si>
  <si>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</si>
  <si>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</si>
  <si>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</si>
  <si>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</si>
  <si>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</si>
  <si>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</si>
  <si>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</si>
  <si>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</si>
  <si>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</si>
  <si>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</si>
  <si>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</si>
  <si>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</si>
  <si>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</si>
  <si>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</si>
  <si>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</si>
  <si>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</si>
  <si>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</si>
  <si>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</si>
  <si>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</si>
  <si>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</si>
  <si>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</si>
  <si>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</si>
  <si>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</si>
  <si>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</si>
  <si>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</si>
  <si>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</si>
  <si>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</si>
  <si>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</si>
  <si>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</si>
  <si>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</si>
  <si>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</si>
  <si>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</si>
  <si>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</si>
  <si>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</si>
  <si>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</si>
  <si>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</si>
  <si>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</si>
  <si>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</si>
  <si>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</si>
  <si>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</si>
  <si>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</si>
  <si>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</si>
  <si>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</si>
  <si>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</si>
  <si>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</si>
  <si>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</si>
  <si>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</si>
  <si>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</si>
  <si>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</si>
  <si>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</si>
  <si>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</si>
  <si>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</si>
  <si>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</si>
  <si>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</si>
  <si>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</si>
  <si>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</si>
  <si>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</si>
  <si>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</si>
  <si>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</si>
  <si>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</si>
  <si>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</si>
  <si>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</si>
  <si>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</si>
  <si>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</si>
  <si>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</si>
  <si>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</si>
  <si>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</si>
  <si>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</si>
  <si>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</si>
  <si>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</si>
  <si>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</si>
  <si>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</si>
  <si>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</si>
  <si>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</si>
  <si>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</si>
  <si>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</si>
  <si>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</si>
  <si>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</si>
  <si>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</si>
  <si>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</si>
  <si>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</si>
  <si>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</si>
  <si>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</si>
  <si>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</si>
  <si>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</si>
  <si>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</si>
  <si>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</si>
  <si>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</si>
  <si>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</si>
  <si>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</si>
  <si>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</si>
  <si>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</si>
  <si>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</si>
  <si>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</si>
  <si>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</si>
  <si>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</si>
  <si>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</si>
  <si>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</si>
  <si>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</si>
  <si>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</si>
  <si>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</si>
  <si>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</si>
  <si>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</si>
  <si>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</si>
  <si>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</si>
  <si>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</si>
  <si>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</si>
  <si>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</si>
  <si>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</si>
  <si>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</si>
  <si>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</si>
  <si>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</si>
  <si>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</si>
  <si>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</si>
  <si>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</si>
  <si>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</si>
  <si>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</si>
  <si>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</si>
  <si>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</si>
  <si>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</si>
  <si>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</si>
  <si>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</si>
  <si>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</si>
  <si>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</si>
  <si>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</si>
  <si>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</si>
  <si>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</si>
  <si>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</si>
  <si>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</si>
  <si>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</si>
  <si>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</si>
  <si>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</si>
  <si>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</si>
  <si>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</si>
  <si>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</si>
  <si>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</si>
  <si>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</si>
  <si>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</si>
  <si>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</si>
  <si>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</si>
  <si>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</si>
  <si>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</si>
  <si>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</si>
  <si>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</si>
  <si>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</si>
  <si>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</si>
  <si>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</si>
  <si>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</si>
  <si>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</si>
  <si>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</si>
  <si>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</si>
  <si>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</si>
  <si>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</si>
  <si>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</si>
  <si>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</si>
  <si>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</si>
  <si>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</si>
  <si>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</si>
  <si>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</si>
  <si>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</si>
  <si>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</si>
  <si>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</si>
  <si>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</si>
  <si>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</si>
  <si>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</si>
  <si>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</si>
  <si>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</si>
  <si>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</si>
  <si>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</si>
  <si>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</si>
  <si>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</si>
  <si>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</si>
  <si>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</si>
  <si>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</si>
  <si>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</si>
  <si>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</si>
  <si>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</si>
  <si>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</si>
  <si>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</si>
  <si>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</si>
  <si>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</si>
  <si>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</si>
  <si>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</si>
  <si>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</si>
  <si>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</si>
  <si>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</si>
  <si>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</si>
  <si>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</si>
  <si>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</si>
  <si>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</si>
  <si>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</si>
  <si>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</si>
  <si>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</si>
  <si>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</si>
  <si>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</si>
  <si>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</si>
  <si>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</si>
  <si>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</si>
  <si>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</si>
  <si>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</si>
  <si>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</si>
  <si>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</si>
  <si>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</si>
  <si>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</si>
  <si>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</si>
  <si>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</si>
  <si>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</si>
  <si>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</si>
  <si>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</si>
  <si>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</si>
  <si>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</si>
  <si>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</si>
  <si>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</si>
  <si>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</si>
  <si>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</si>
  <si>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</si>
  <si>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</si>
  <si>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</si>
  <si>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</si>
  <si>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</si>
  <si>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</si>
  <si>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</si>
  <si>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</si>
  <si>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</si>
  <si>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</si>
  <si>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</si>
  <si>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</si>
  <si>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</si>
  <si>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</si>
  <si>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</si>
  <si>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</si>
  <si>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</si>
  <si>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</si>
  <si>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</si>
  <si>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</si>
  <si>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</si>
  <si>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</si>
  <si>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</si>
  <si>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</si>
  <si>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</si>
  <si>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</si>
  <si>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</si>
  <si>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</si>
  <si>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</si>
  <si>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</si>
  <si>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</si>
  <si>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</si>
  <si>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</si>
  <si>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</si>
  <si>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</si>
  <si>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</si>
  <si>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</si>
  <si>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</si>
  <si>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</si>
  <si>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</si>
  <si>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</si>
  <si>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</si>
  <si>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</si>
  <si>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</si>
  <si>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</si>
  <si>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</si>
  <si>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</si>
  <si>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</si>
  <si>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</si>
  <si>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</si>
  <si>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</si>
  <si>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</si>
  <si>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</si>
  <si>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</si>
  <si>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</si>
  <si>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</si>
  <si>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</si>
  <si>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</si>
  <si>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</si>
  <si>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</si>
  <si>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</si>
  <si>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</si>
  <si>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</si>
  <si>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</si>
  <si>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</si>
  <si>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</si>
  <si>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</si>
  <si>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</si>
  <si>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</si>
  <si>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</si>
  <si>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</si>
  <si>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</si>
  <si>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</si>
  <si>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</si>
  <si>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</si>
  <si>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</si>
  <si>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</si>
  <si>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</si>
  <si>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</si>
  <si>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</si>
  <si>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</si>
  <si>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</si>
  <si>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</si>
  <si>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</si>
  <si>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</si>
  <si>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</si>
  <si>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</si>
  <si>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</si>
  <si>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</si>
  <si>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</si>
  <si>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</si>
  <si>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</si>
  <si>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</si>
  <si>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</si>
  <si>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</si>
  <si>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</si>
  <si>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</si>
  <si>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</si>
  <si>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</si>
  <si>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</si>
  <si>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</si>
  <si>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</si>
  <si>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</si>
  <si>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</si>
  <si>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</si>
  <si>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</si>
  <si>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</si>
  <si>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</si>
  <si>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</si>
  <si>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</si>
  <si>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</si>
  <si>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</si>
  <si>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</si>
  <si>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</si>
  <si>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</si>
  <si>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</si>
  <si>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</si>
  <si>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</si>
  <si>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</si>
  <si>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</si>
  <si>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</si>
  <si>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</si>
  <si>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</si>
  <si>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</si>
  <si>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</si>
  <si>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</si>
  <si>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</si>
  <si>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</si>
  <si>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</si>
  <si>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</si>
  <si>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</si>
  <si>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</si>
  <si>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</si>
  <si>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</si>
  <si>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</si>
  <si>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</si>
  <si>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</si>
  <si>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</si>
  <si>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</si>
  <si>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</si>
  <si>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</si>
  <si>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</si>
  <si>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</si>
  <si>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</si>
  <si>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</si>
  <si>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</si>
  <si>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</si>
  <si>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</si>
  <si>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</si>
  <si>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</si>
  <si>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</si>
  <si>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</si>
  <si>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</si>
  <si>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</si>
  <si>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</si>
  <si>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</si>
  <si>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</si>
  <si>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</si>
  <si>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</si>
  <si>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</si>
  <si>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</si>
  <si>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</si>
  <si>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</si>
  <si>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</si>
  <si>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</si>
  <si>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</si>
  <si>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</si>
  <si>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</si>
  <si>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</si>
  <si>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</si>
  <si>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</si>
  <si>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</si>
  <si>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</si>
  <si>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</si>
  <si>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</si>
  <si>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</si>
  <si>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</si>
  <si>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</si>
  <si>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</si>
  <si>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</si>
  <si>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</si>
  <si>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</si>
  <si>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</si>
  <si>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</si>
  <si>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</si>
  <si>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</si>
  <si>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</si>
  <si>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</si>
  <si>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</si>
  <si>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</si>
  <si>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</si>
  <si>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</si>
  <si>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</si>
  <si>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</si>
  <si>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</si>
  <si>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</si>
  <si>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</si>
  <si>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</si>
  <si>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</si>
  <si>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</si>
  <si>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</si>
  <si>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</si>
  <si>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</si>
  <si>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</si>
  <si>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</si>
  <si>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</si>
  <si>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</si>
  <si>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</si>
  <si>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</si>
  <si>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</si>
  <si>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</si>
  <si>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</si>
  <si>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</si>
  <si>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</si>
  <si>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</si>
  <si>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</si>
  <si>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</si>
  <si>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</si>
  <si>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</si>
  <si>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</si>
  <si>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</si>
  <si>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</si>
  <si>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</si>
  <si>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</si>
  <si>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</si>
  <si>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</si>
  <si>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</si>
  <si>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</si>
  <si>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</si>
  <si>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</si>
  <si>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</si>
  <si>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</si>
  <si>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</si>
  <si>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</si>
  <si>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</si>
  <si>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</si>
  <si>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</si>
  <si>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</si>
  <si>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</si>
  <si>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</si>
  <si>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</si>
  <si>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</si>
  <si>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</si>
  <si>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</si>
  <si>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</si>
  <si>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</si>
  <si>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</si>
  <si>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</si>
  <si>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</si>
  <si>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</si>
  <si>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</si>
  <si>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</si>
  <si>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</si>
  <si>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</si>
  <si>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</si>
  <si>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</si>
  <si>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</si>
  <si>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</si>
  <si>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</si>
  <si>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</si>
  <si>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</si>
  <si>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</si>
  <si>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</si>
  <si>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</si>
  <si>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</si>
  <si>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</si>
  <si>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</si>
  <si>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</si>
  <si>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</si>
  <si>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</si>
  <si>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</si>
  <si>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</si>
  <si>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</si>
  <si>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</si>
  <si>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</si>
  <si>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</si>
  <si>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</si>
  <si>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</si>
  <si>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</si>
  <si>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</si>
  <si>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</si>
  <si>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</si>
  <si>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</si>
  <si>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</si>
  <si>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</si>
  <si>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</si>
  <si>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</si>
  <si>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</si>
  <si>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</si>
  <si>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</si>
  <si>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</si>
  <si>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</si>
  <si>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</si>
  <si>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</si>
  <si>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</si>
  <si>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</si>
  <si>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</si>
  <si>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</si>
  <si>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</si>
  <si>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</si>
  <si>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</si>
  <si>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</si>
  <si>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</si>
  <si>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</si>
  <si>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</si>
  <si>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</si>
  <si>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</si>
  <si>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</si>
  <si>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</si>
  <si>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</si>
  <si>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</si>
  <si>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</si>
  <si>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</si>
  <si>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</si>
  <si>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</si>
  <si>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</si>
  <si>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</si>
  <si>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</si>
  <si>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</si>
  <si>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</si>
  <si>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</si>
  <si>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</si>
  <si>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</si>
  <si>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</si>
  <si>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</si>
  <si>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</si>
  <si>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</si>
  <si>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</si>
  <si>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</si>
  <si>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</si>
  <si>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</si>
  <si>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</si>
  <si>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</si>
  <si>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</si>
  <si>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</si>
  <si>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</si>
  <si>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</si>
  <si>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</si>
  <si>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</si>
  <si>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</si>
  <si>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</si>
  <si>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</si>
  <si>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</si>
  <si>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</si>
  <si>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</si>
  <si>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</si>
  <si>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</si>
  <si>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</si>
  <si>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</si>
  <si>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</si>
  <si>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</si>
  <si>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</si>
  <si>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</si>
  <si>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</si>
  <si>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</si>
  <si>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</si>
  <si>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</si>
  <si>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</si>
  <si>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</si>
  <si>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</si>
  <si>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</si>
  <si>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</si>
  <si>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</si>
  <si>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</si>
  <si>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</si>
  <si>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</si>
  <si>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</si>
  <si>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</si>
  <si>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</si>
  <si>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</si>
  <si>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</si>
  <si>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</si>
  <si>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</si>
  <si>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</si>
  <si>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</si>
  <si>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</si>
  <si>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</si>
  <si>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</si>
  <si>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</si>
  <si>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</si>
  <si>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</si>
  <si>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</si>
  <si>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</si>
  <si>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</si>
  <si>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</si>
  <si>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</si>
  <si>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</si>
  <si>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</si>
  <si>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</si>
  <si>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</si>
  <si>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</si>
  <si>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</si>
  <si>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</si>
  <si>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</si>
  <si>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</si>
  <si>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</si>
  <si>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</si>
  <si>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</si>
  <si>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</si>
  <si>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</si>
  <si>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</si>
  <si>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</si>
  <si>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</si>
  <si>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</si>
  <si>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</si>
  <si>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</si>
  <si>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</si>
  <si>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</si>
  <si>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</si>
  <si>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</si>
  <si>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</si>
  <si>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</si>
  <si>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</si>
  <si>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</si>
  <si>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</si>
  <si>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</si>
  <si>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</si>
  <si>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</si>
  <si>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</si>
  <si>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</si>
  <si>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</si>
  <si>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</si>
  <si>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</si>
  <si>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</si>
  <si>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</si>
  <si>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</si>
  <si>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</si>
  <si>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</si>
  <si>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</si>
  <si>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</si>
  <si>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</si>
  <si>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</si>
  <si>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</si>
  <si>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</si>
  <si>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</si>
  <si>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</si>
  <si>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</si>
  <si>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</si>
  <si>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</si>
  <si>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</si>
  <si>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</si>
  <si>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</si>
  <si>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</si>
  <si>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</si>
  <si>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</si>
  <si>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</si>
  <si>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</si>
  <si>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</si>
  <si>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</si>
  <si>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</si>
  <si>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</si>
  <si>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</si>
  <si>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</si>
  <si>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</si>
  <si>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</si>
  <si>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</si>
  <si>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</si>
  <si>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</si>
  <si>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</si>
  <si>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</si>
  <si>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</si>
  <si>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</si>
  <si>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</si>
  <si>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</si>
  <si>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</si>
  <si>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</si>
  <si>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</si>
  <si>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</si>
  <si>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</si>
  <si>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</si>
  <si>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</si>
  <si>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</si>
  <si>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</si>
  <si>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</si>
  <si>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</si>
  <si>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</si>
  <si>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</si>
  <si>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</si>
  <si>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</si>
  <si>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</si>
  <si>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</si>
  <si>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</si>
  <si>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</si>
  <si>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</si>
  <si>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</si>
  <si>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</si>
  <si>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</si>
  <si>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</si>
  <si>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</si>
  <si>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</si>
  <si>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</si>
  <si>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</si>
  <si>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</si>
  <si>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</si>
  <si>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</si>
  <si>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</si>
  <si>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</si>
  <si>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</si>
  <si>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</si>
  <si>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</si>
  <si>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</si>
  <si>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</si>
  <si>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</si>
  <si>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</si>
  <si>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</si>
  <si>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</si>
  <si>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</si>
  <si>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</si>
  <si>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</si>
  <si>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</si>
  <si>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</si>
  <si>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</si>
  <si>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</si>
  <si>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</si>
  <si>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</si>
  <si>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</si>
  <si>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</si>
  <si>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</si>
  <si>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</si>
  <si>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</si>
  <si>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</si>
  <si>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</si>
  <si>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</si>
  <si>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</si>
  <si>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</si>
  <si>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</si>
  <si>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</si>
  <si>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</si>
  <si>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</si>
  <si>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</si>
  <si>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</si>
  <si>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</si>
  <si>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</si>
  <si>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</si>
  <si>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</si>
  <si>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</si>
  <si>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</si>
  <si>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</si>
  <si>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</si>
  <si>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</si>
  <si>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</si>
  <si>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</si>
  <si>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</si>
  <si>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</si>
  <si>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</si>
  <si>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</si>
  <si>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</si>
  <si>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</si>
  <si>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</si>
  <si>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</si>
  <si>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</si>
  <si>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</si>
  <si>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</si>
  <si>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</si>
  <si>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</si>
  <si>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</si>
  <si>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</si>
  <si>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</si>
  <si>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</si>
  <si>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</si>
  <si>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</si>
  <si>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</si>
  <si>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</si>
  <si>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</si>
  <si>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</si>
  <si>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</si>
  <si>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</si>
  <si>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</si>
  <si>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</si>
  <si>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</si>
  <si>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</si>
  <si>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</si>
  <si>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</si>
  <si>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</si>
  <si>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</si>
  <si>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</si>
  <si>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</si>
  <si>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</si>
  <si>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</si>
  <si>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</si>
  <si>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</si>
  <si>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</si>
  <si>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</si>
  <si>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</si>
  <si>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</si>
  <si>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</si>
  <si>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</si>
  <si>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</si>
  <si>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</si>
  <si>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</si>
  <si>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</si>
  <si>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</si>
  <si>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</si>
  <si>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</si>
  <si>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</si>
  <si>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</si>
  <si>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</si>
  <si>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</si>
  <si>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</si>
  <si>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</si>
  <si>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</si>
  <si>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</si>
  <si>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</si>
  <si>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</si>
  <si>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</si>
  <si>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</si>
  <si>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</si>
  <si>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</si>
  <si>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</si>
  <si>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</si>
  <si>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</si>
  <si>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</si>
  <si>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</si>
  <si>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</si>
  <si>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</si>
  <si>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</si>
  <si>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</si>
  <si>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</si>
  <si>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</si>
  <si>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</si>
  <si>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</si>
  <si>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</si>
  <si>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</si>
  <si>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</si>
  <si>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</si>
  <si>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</si>
  <si>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</si>
  <si>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</si>
  <si>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</si>
  <si>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</si>
  <si>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</si>
  <si>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</si>
  <si>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</si>
  <si>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</si>
  <si>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</si>
  <si>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</si>
  <si>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</si>
  <si>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</si>
  <si>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</si>
  <si>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</si>
  <si>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</si>
  <si>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</si>
  <si>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</si>
  <si>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</si>
  <si>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</si>
  <si>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</si>
  <si>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</si>
  <si>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</si>
  <si>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</si>
  <si>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</si>
  <si>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</si>
  <si>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</si>
  <si>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</si>
  <si>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</si>
  <si>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</si>
  <si>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</si>
  <si>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</si>
  <si>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</si>
  <si>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</si>
  <si>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</si>
  <si>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</si>
  <si>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</si>
  <si>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</si>
  <si>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</si>
  <si>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</si>
  <si>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</si>
  <si>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</si>
  <si>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</si>
  <si>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</si>
  <si>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</si>
  <si>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</si>
  <si>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</si>
  <si>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</si>
  <si>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</si>
  <si>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</si>
  <si>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</si>
  <si>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</si>
  <si>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</si>
  <si>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</si>
  <si>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</si>
  <si>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</si>
  <si>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</si>
  <si>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</si>
  <si>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</si>
  <si>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</si>
  <si>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</si>
  <si>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</si>
  <si>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</si>
  <si>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</si>
  <si>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</si>
  <si>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</si>
  <si>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</si>
  <si>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</si>
  <si>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</si>
  <si>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</si>
  <si>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</si>
  <si>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</si>
  <si>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</si>
  <si>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</si>
  <si>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</si>
  <si>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</si>
  <si>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</si>
  <si>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</si>
  <si>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</si>
  <si>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</si>
  <si>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</si>
  <si>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</si>
  <si>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</si>
  <si>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</si>
  <si>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</si>
  <si>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</si>
  <si>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</si>
  <si>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</si>
  <si>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</si>
  <si>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</si>
  <si>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</si>
  <si>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</si>
  <si>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</si>
  <si>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</si>
  <si>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</si>
  <si>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</si>
  <si>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</si>
  <si>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</si>
  <si>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</si>
  <si>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</si>
  <si>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</si>
  <si>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</si>
  <si>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</si>
  <si>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</si>
  <si>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</si>
  <si>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</si>
  <si>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</si>
  <si>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</si>
  <si>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</si>
  <si>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</si>
  <si>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</si>
  <si>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</si>
  <si>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</si>
  <si>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</si>
  <si>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</si>
  <si>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</si>
  <si>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</si>
  <si>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</si>
  <si>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</si>
  <si>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</si>
  <si>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</si>
  <si>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</si>
  <si>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</si>
  <si>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</si>
  <si>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</si>
  <si>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</si>
  <si>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</si>
  <si>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</si>
  <si>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</si>
  <si>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</si>
  <si>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</si>
  <si>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</si>
  <si>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</si>
  <si>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</si>
  <si>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</si>
  <si>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</si>
  <si>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</si>
  <si>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</si>
  <si>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</si>
  <si>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</si>
  <si>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</si>
  <si>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</si>
  <si>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</si>
  <si>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</si>
  <si>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</si>
  <si>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</si>
  <si>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</si>
  <si>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</si>
  <si>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</si>
  <si>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</si>
  <si>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</si>
  <si>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</si>
  <si>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</si>
  <si>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</si>
  <si>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</si>
  <si>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</si>
  <si>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</si>
  <si>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</si>
  <si>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</si>
  <si>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</si>
  <si>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</si>
  <si>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</si>
  <si>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</si>
  <si>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</si>
  <si>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</si>
  <si>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</si>
  <si>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</si>
  <si>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</si>
  <si>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</si>
  <si>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</si>
  <si>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</si>
  <si>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</si>
  <si>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</si>
  <si>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</si>
  <si>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</si>
  <si>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</si>
  <si>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</si>
  <si>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</si>
  <si>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</si>
  <si>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</si>
  <si>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</si>
  <si>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</si>
  <si>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</si>
  <si>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</si>
  <si>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</si>
  <si>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</si>
  <si>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</si>
  <si>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</si>
  <si>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</si>
  <si>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</si>
  <si>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</si>
  <si>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</si>
  <si>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</si>
  <si>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</si>
  <si>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</si>
  <si>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</si>
  <si>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</si>
  <si>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</si>
  <si>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</si>
  <si>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</si>
  <si>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</si>
  <si>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</si>
  <si>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</si>
  <si>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</si>
  <si>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</si>
  <si>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</si>
  <si>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</si>
  <si>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</si>
  <si>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</si>
  <si>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</si>
  <si>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</si>
  <si>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</si>
  <si>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</si>
  <si>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</si>
  <si>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</si>
  <si>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</si>
  <si>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</si>
  <si>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</si>
  <si>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</si>
  <si>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</si>
  <si>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</si>
  <si>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</si>
  <si>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</si>
  <si>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</si>
  <si>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</si>
  <si>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</si>
  <si>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</si>
  <si>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</si>
  <si>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</si>
  <si>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</si>
  <si>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</si>
  <si>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</si>
  <si>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</si>
  <si>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</si>
  <si>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</si>
  <si>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</si>
  <si>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</si>
  <si>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</si>
  <si>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</si>
  <si>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</si>
  <si>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</si>
  <si>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</si>
  <si>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</si>
  <si>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</si>
  <si>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</si>
  <si>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</si>
  <si>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</si>
  <si>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</si>
  <si>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</si>
  <si>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</si>
  <si>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</si>
  <si>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</si>
  <si>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</si>
  <si>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</si>
  <si>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</si>
  <si>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</si>
  <si>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</si>
  <si>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</si>
  <si>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</si>
  <si>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</si>
  <si>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</si>
  <si>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</si>
  <si>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</si>
  <si>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</si>
  <si>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</si>
  <si>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</si>
  <si>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</si>
  <si>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</si>
  <si>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</si>
  <si>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</si>
  <si>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</si>
  <si>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</si>
  <si>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</si>
  <si>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</si>
  <si>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</si>
  <si>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</si>
  <si>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</si>
  <si>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</si>
  <si>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</si>
  <si>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</si>
  <si>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</si>
  <si>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</si>
  <si>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</si>
  <si>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</si>
  <si>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</si>
  <si>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</si>
  <si>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</si>
  <si>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</si>
  <si>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</si>
  <si>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</si>
  <si>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</si>
  <si>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</si>
  <si>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</si>
  <si>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</si>
  <si>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</si>
  <si>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</si>
  <si>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</si>
  <si>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</si>
  <si>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</si>
  <si>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</si>
  <si>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</si>
  <si>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</si>
  <si>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</si>
  <si>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</si>
  <si>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</si>
  <si>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</si>
  <si>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</si>
  <si>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</si>
  <si>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</si>
  <si>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</si>
  <si>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</si>
  <si>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</si>
  <si>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</si>
  <si>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</si>
  <si>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</si>
  <si>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</si>
  <si>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</si>
  <si>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</si>
  <si>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</si>
  <si>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</si>
  <si>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</si>
  <si>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</si>
  <si>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</si>
  <si>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</si>
  <si>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</si>
  <si>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</si>
  <si>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</si>
  <si>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</si>
  <si>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</si>
  <si>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</si>
  <si>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</si>
  <si>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</si>
  <si>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</si>
  <si>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</si>
  <si>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</si>
  <si>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</si>
  <si>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</si>
  <si>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</si>
  <si>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</si>
  <si>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</si>
  <si>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</si>
  <si>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</si>
  <si>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</si>
  <si>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</si>
  <si>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</si>
  <si>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</si>
  <si>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</si>
  <si>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</si>
  <si>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</si>
  <si>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</si>
  <si>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</si>
  <si>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</si>
  <si>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</si>
  <si>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</si>
  <si>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</si>
  <si>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</si>
  <si>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</si>
  <si>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</si>
  <si>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</si>
  <si>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</si>
  <si>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</si>
  <si>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</si>
  <si>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</si>
  <si>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</si>
  <si>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</si>
  <si>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</si>
  <si>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</si>
  <si>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</si>
  <si>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</si>
  <si>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</si>
  <si>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</si>
  <si>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</si>
  <si>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</si>
  <si>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</si>
  <si>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</si>
  <si>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</si>
  <si>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</si>
  <si>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</si>
  <si>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</si>
  <si>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</si>
  <si>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</si>
  <si>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</si>
  <si>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</si>
  <si>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</si>
  <si>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</si>
  <si>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</si>
  <si>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</si>
  <si>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</si>
  <si>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</si>
  <si>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</si>
  <si>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</si>
  <si>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</si>
  <si>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</si>
  <si>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</si>
  <si>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</si>
  <si>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</si>
  <si>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</si>
  <si>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</si>
  <si>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</si>
  <si>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</si>
  <si>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</si>
  <si>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</si>
  <si>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</si>
  <si>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</si>
  <si>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</si>
  <si>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</si>
  <si>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</si>
  <si>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</si>
  <si>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</si>
  <si>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</si>
  <si>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</si>
  <si>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</si>
  <si>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</si>
  <si>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</si>
  <si>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</si>
  <si>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</si>
  <si>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</si>
  <si>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</si>
  <si>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</si>
  <si>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</si>
  <si>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</si>
  <si>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</si>
  <si>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</si>
  <si>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</si>
  <si>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</si>
  <si>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</si>
  <si>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</si>
  <si>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</si>
  <si>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</si>
  <si>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</si>
  <si>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</si>
  <si>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</si>
  <si>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</si>
  <si>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</si>
  <si>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</si>
  <si>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</si>
  <si>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</si>
  <si>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</si>
  <si>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</si>
  <si>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</si>
  <si>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</si>
  <si>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</si>
  <si>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</si>
  <si>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</si>
  <si>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</si>
  <si>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</si>
  <si>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</si>
  <si>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</si>
  <si>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</si>
  <si>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</si>
  <si>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</si>
  <si>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</si>
  <si>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</si>
  <si>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</si>
  <si>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</si>
  <si>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</si>
  <si>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</si>
  <si>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</si>
  <si>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</si>
  <si>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</si>
  <si>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</si>
  <si>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</si>
  <si>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</si>
  <si>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</si>
  <si>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</si>
  <si>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</si>
  <si>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</si>
  <si>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</si>
  <si>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</si>
  <si>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</si>
  <si>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</si>
  <si>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</si>
  <si>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</si>
  <si>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</si>
  <si>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</si>
  <si>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</si>
  <si>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</si>
  <si>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</si>
  <si>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</si>
  <si>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</si>
  <si>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</si>
  <si>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</si>
  <si>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</si>
  <si>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</si>
  <si>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</si>
  <si>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</si>
  <si>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</si>
  <si>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</si>
  <si>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</si>
  <si>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</si>
  <si>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</si>
  <si>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</si>
  <si>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</si>
  <si>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</si>
  <si>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</si>
  <si>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</si>
  <si>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</si>
  <si>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</si>
  <si>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</si>
  <si>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</si>
  <si>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</si>
  <si>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</si>
  <si>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</si>
  <si>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</si>
  <si>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</si>
  <si>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</si>
  <si>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</si>
  <si>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</si>
  <si>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</si>
  <si>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</si>
  <si>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</si>
  <si>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</si>
  <si>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</si>
  <si>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</si>
  <si>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</si>
  <si>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</si>
  <si>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</si>
  <si>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</si>
  <si>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</si>
  <si>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</si>
  <si>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</si>
  <si>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</si>
  <si>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</si>
  <si>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</si>
  <si>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</si>
  <si>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</si>
  <si>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</si>
  <si>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</si>
  <si>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</si>
  <si>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</si>
  <si>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</si>
  <si>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</si>
  <si>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</si>
  <si>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</si>
  <si>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</si>
  <si>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</si>
  <si>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</si>
  <si>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</si>
  <si>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</si>
  <si>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</si>
  <si>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</si>
  <si>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</si>
  <si>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</si>
  <si>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</si>
  <si>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</si>
  <si>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</si>
  <si>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</si>
  <si>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</si>
  <si>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</si>
  <si>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</si>
  <si>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</si>
  <si>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</si>
  <si>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</si>
  <si>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</si>
  <si>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</si>
  <si>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</si>
  <si>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</si>
  <si>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</si>
  <si>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</si>
  <si>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</si>
  <si>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</si>
  <si>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</si>
  <si>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</si>
  <si>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</si>
  <si>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</si>
  <si>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</si>
  <si>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</si>
  <si>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</si>
  <si>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</si>
  <si>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</si>
  <si>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</si>
  <si>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</si>
  <si>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</si>
  <si>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</si>
  <si>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</si>
  <si>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</si>
  <si>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</si>
  <si>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</si>
  <si>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</si>
  <si>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</si>
  <si>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</si>
  <si>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</si>
  <si>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</si>
  <si>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</si>
  <si>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</si>
  <si>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</si>
  <si>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</si>
  <si>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</si>
  <si>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</si>
  <si>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</si>
  <si>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</si>
  <si>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</si>
  <si>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</si>
  <si>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</si>
  <si>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</si>
  <si>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</si>
  <si>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</si>
  <si>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</si>
  <si>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</si>
  <si>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</si>
  <si>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</si>
  <si>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</si>
  <si>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</si>
  <si>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</si>
  <si>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</si>
  <si>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</si>
  <si>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</si>
  <si>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</si>
  <si>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</si>
  <si>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</si>
  <si>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</si>
  <si>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</si>
  <si>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</si>
  <si>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</si>
  <si>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</si>
  <si>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</si>
  <si>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</si>
  <si>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</si>
  <si>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</si>
  <si>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</si>
  <si>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</si>
  <si>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</si>
  <si>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</si>
  <si>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</si>
  <si>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</si>
  <si>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</si>
  <si>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</si>
  <si>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</si>
  <si>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</si>
  <si>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</si>
  <si>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</si>
  <si>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</si>
  <si>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</si>
  <si>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</si>
  <si>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</si>
  <si>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</si>
  <si>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</si>
  <si>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</si>
  <si>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</si>
  <si>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</si>
  <si>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</si>
  <si>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</si>
  <si>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</si>
  <si>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</si>
  <si>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</si>
  <si>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</si>
  <si>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</si>
  <si>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</si>
  <si>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</si>
  <si>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</si>
  <si>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</si>
  <si>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</si>
  <si>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</si>
  <si>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</si>
  <si>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</si>
  <si>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</si>
  <si>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</si>
  <si>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</si>
  <si>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</si>
  <si>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</si>
  <si>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</si>
  <si>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</si>
  <si>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</si>
  <si>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</si>
  <si>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</si>
  <si>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</si>
  <si>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</si>
  <si>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</si>
  <si>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</si>
  <si>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</si>
  <si>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</si>
  <si>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</si>
  <si>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</si>
  <si>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</si>
  <si>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</si>
  <si>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</si>
  <si>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</si>
  <si>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</si>
  <si>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</si>
  <si>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</si>
  <si>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</si>
  <si>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</si>
  <si>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</si>
  <si>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</si>
  <si>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</si>
  <si>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</si>
  <si>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</si>
  <si>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</si>
  <si>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</si>
  <si>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</si>
  <si>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</si>
  <si>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</si>
  <si>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</si>
  <si>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</si>
  <si>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</si>
  <si>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</si>
  <si>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</si>
  <si>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</si>
  <si>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</si>
  <si>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</si>
  <si>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</si>
  <si>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</si>
  <si>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</si>
  <si>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</si>
  <si>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</si>
  <si>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</si>
  <si>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</si>
  <si>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</si>
  <si>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</si>
  <si>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</si>
  <si>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</si>
  <si>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</si>
  <si>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</si>
  <si>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</si>
  <si>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</si>
  <si>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</si>
  <si>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</si>
  <si>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</si>
  <si>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</si>
  <si>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</si>
  <si>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</si>
  <si>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</si>
  <si>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</si>
  <si>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</si>
  <si>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</si>
  <si>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</si>
  <si>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</si>
  <si>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</si>
  <si>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</si>
  <si>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</si>
  <si>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</si>
  <si>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</si>
  <si>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</si>
  <si>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</si>
  <si>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</si>
  <si>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</si>
  <si>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</si>
  <si>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</si>
  <si>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</si>
  <si>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</si>
  <si>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</si>
  <si>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</si>
  <si>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</si>
  <si>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</si>
  <si>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</si>
  <si>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</si>
  <si>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</si>
  <si>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</si>
  <si>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</si>
  <si>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</si>
  <si>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</si>
  <si>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</si>
  <si>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</si>
  <si>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</si>
  <si>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</si>
  <si>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</si>
  <si>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</si>
  <si>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</si>
  <si>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</si>
  <si>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</si>
  <si>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</si>
  <si>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</si>
  <si>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</si>
  <si>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</si>
  <si>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</si>
  <si>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</si>
  <si>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</si>
  <si>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</si>
  <si>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</si>
  <si>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</si>
  <si>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</si>
  <si>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</si>
  <si>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</si>
  <si>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</si>
  <si>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</si>
  <si>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</si>
  <si>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</si>
  <si>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</si>
  <si>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</si>
  <si>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</si>
  <si>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</si>
  <si>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</si>
  <si>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</si>
  <si>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</si>
  <si>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</si>
  <si>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</si>
  <si>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</si>
  <si>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</si>
  <si>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</si>
  <si>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</si>
  <si>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</si>
  <si>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</si>
  <si>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</si>
  <si>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</si>
  <si>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</si>
  <si>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</si>
  <si>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</si>
  <si>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</si>
  <si>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</si>
  <si>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</si>
  <si>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</si>
  <si>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</si>
  <si>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</si>
  <si>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</si>
  <si>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</si>
  <si>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</si>
  <si>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</si>
  <si>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</si>
  <si>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</si>
  <si>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</si>
  <si>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</si>
  <si>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</si>
  <si>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</si>
  <si>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</si>
  <si>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</si>
  <si>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</si>
  <si>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</si>
  <si>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</si>
  <si>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</si>
  <si>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</si>
  <si>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</si>
  <si>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</si>
  <si>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</si>
  <si>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</si>
  <si>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</si>
  <si>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</si>
  <si>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</si>
  <si>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</si>
  <si>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</si>
  <si>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</si>
  <si>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</si>
  <si>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</si>
  <si>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</si>
  <si>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</si>
  <si>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</si>
  <si>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</si>
  <si>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</si>
  <si>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</si>
  <si>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</si>
  <si>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</si>
  <si>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</si>
  <si>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</si>
  <si>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</si>
  <si>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</si>
  <si>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</si>
  <si>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</si>
  <si>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</si>
  <si>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</si>
  <si>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</si>
  <si>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</si>
  <si>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</si>
  <si>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</si>
  <si>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</si>
  <si>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</si>
  <si>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</si>
  <si>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</si>
  <si>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</si>
  <si>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</si>
  <si>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</si>
  <si>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</si>
  <si>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</si>
  <si>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</si>
  <si>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</si>
  <si>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</si>
  <si>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</si>
  <si>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</si>
  <si>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</si>
  <si>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</si>
  <si>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</si>
  <si>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</si>
  <si>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</si>
  <si>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</si>
  <si>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</si>
  <si>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</si>
  <si>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</si>
  <si>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</si>
  <si>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</si>
  <si>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</si>
  <si>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</si>
  <si>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</si>
  <si>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</si>
  <si>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</si>
  <si>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</si>
  <si>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</si>
  <si>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</si>
  <si>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</si>
  <si>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</si>
  <si>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</si>
  <si>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</si>
  <si>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</si>
  <si>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</si>
  <si>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</si>
  <si>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</si>
  <si>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</si>
  <si>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</si>
  <si>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</si>
  <si>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</si>
  <si>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</si>
  <si>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</si>
  <si>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</si>
  <si>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</si>
  <si>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</si>
  <si>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</si>
  <si>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</si>
  <si>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</si>
  <si>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</si>
  <si>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</si>
  <si>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</si>
  <si>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</si>
  <si>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</si>
  <si>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</si>
  <si>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</si>
  <si>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</si>
  <si>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</si>
  <si>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</si>
  <si>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</si>
  <si>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</si>
  <si>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</si>
  <si>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</si>
  <si>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</si>
  <si>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</si>
  <si>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</si>
  <si>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</si>
  <si>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</si>
  <si>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</si>
  <si>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</si>
  <si>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</si>
  <si>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</si>
  <si>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</si>
  <si>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</si>
  <si>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</si>
  <si>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</si>
  <si>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</si>
  <si>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</si>
  <si>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</si>
  <si>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</si>
  <si>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</si>
  <si>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</si>
  <si>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</si>
  <si>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</si>
  <si>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</si>
  <si>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</si>
  <si>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</si>
  <si>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</si>
  <si>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</si>
  <si>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</si>
  <si>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</si>
  <si>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</si>
  <si>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</si>
  <si>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</si>
  <si>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</si>
  <si>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</si>
  <si>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</si>
  <si>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</si>
  <si>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</si>
  <si>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</si>
  <si>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</si>
  <si>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</si>
  <si>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</si>
  <si>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</si>
  <si>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</si>
  <si>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</si>
  <si>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</si>
  <si>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</si>
  <si>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</si>
  <si>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</si>
  <si>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</si>
  <si>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</si>
  <si>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</si>
  <si>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</si>
  <si>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</si>
  <si>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</si>
  <si>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</si>
  <si>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</si>
  <si>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</si>
  <si>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</si>
  <si>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</si>
  <si>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</si>
  <si>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</si>
  <si>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</si>
  <si>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</si>
  <si>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</si>
  <si>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</si>
  <si>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</si>
  <si>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</si>
  <si>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</si>
  <si>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</si>
  <si>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</si>
  <si>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</si>
  <si>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</si>
  <si>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</si>
  <si>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</si>
  <si>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</si>
  <si>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</si>
  <si>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</si>
  <si>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</si>
  <si>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</si>
  <si>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</si>
  <si>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</si>
  <si>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</si>
  <si>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</si>
  <si>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</si>
  <si>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</si>
  <si>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</si>
  <si>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</si>
  <si>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</si>
  <si>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</si>
  <si>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</si>
  <si>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</si>
  <si>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</si>
  <si>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</si>
  <si>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</si>
  <si>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</si>
  <si>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</si>
  <si>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</si>
  <si>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</si>
  <si>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</si>
  <si>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</si>
  <si>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</si>
  <si>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</si>
  <si>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</si>
  <si>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</si>
  <si>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</si>
  <si>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</si>
  <si>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</si>
  <si>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</si>
  <si>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</si>
  <si>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</si>
  <si>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</si>
  <si>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</si>
  <si>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</si>
  <si>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</si>
  <si>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</si>
  <si>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</si>
  <si>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</si>
  <si>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</si>
  <si>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</si>
  <si>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</si>
  <si>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</si>
  <si>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</si>
  <si>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</si>
  <si>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</si>
  <si>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</si>
  <si>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</si>
  <si>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</si>
  <si>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</si>
  <si>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</si>
  <si>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</si>
  <si>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</si>
  <si>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</si>
  <si>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</si>
  <si>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</si>
  <si>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</si>
  <si>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</si>
  <si>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</si>
  <si>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</si>
  <si>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</si>
  <si>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</si>
  <si>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</si>
  <si>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</si>
  <si>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</si>
  <si>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</si>
  <si>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</si>
  <si>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</si>
  <si>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</si>
  <si>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</si>
  <si>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</si>
  <si>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</si>
  <si>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</si>
  <si>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</si>
  <si>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</si>
  <si>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</si>
  <si>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</si>
  <si>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</si>
  <si>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</si>
  <si>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</si>
  <si>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</si>
  <si>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</si>
  <si>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</si>
  <si>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</si>
  <si>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</si>
  <si>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</si>
  <si>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</si>
  <si>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</si>
  <si>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</si>
  <si>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</si>
  <si>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</si>
  <si>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</si>
  <si>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</si>
  <si>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</si>
  <si>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</si>
  <si>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</si>
  <si>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</si>
  <si>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</si>
  <si>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</si>
  <si>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</si>
  <si>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</si>
  <si>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</si>
  <si>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</si>
  <si>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</si>
  <si>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</si>
  <si>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</si>
  <si>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</si>
  <si>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</si>
  <si>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</si>
  <si>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</si>
  <si>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</si>
  <si>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</si>
  <si>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</si>
  <si>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</si>
  <si>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</si>
  <si>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</si>
  <si>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</si>
  <si>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</si>
  <si>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</si>
  <si>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</si>
  <si>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</si>
  <si>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</si>
  <si>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</si>
  <si>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</si>
  <si>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</si>
  <si>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</si>
  <si>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</si>
  <si>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</si>
  <si>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</si>
  <si>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</si>
  <si>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</si>
  <si>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</si>
  <si>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</si>
  <si>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</si>
  <si>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</si>
  <si>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</si>
  <si>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</si>
  <si>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</si>
  <si>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</si>
  <si>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</si>
  <si>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</si>
  <si>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</si>
  <si>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</si>
  <si>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</si>
  <si>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</si>
  <si>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</si>
  <si>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</si>
  <si>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</si>
  <si>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</si>
  <si>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</si>
  <si>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</si>
  <si>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</si>
  <si>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</si>
  <si>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</si>
  <si>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</si>
  <si>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</si>
  <si>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</si>
  <si>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</si>
  <si>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</si>
  <si>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</si>
  <si>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</si>
  <si>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</si>
  <si>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</si>
  <si>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</si>
  <si>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</si>
  <si>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</si>
  <si>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</si>
  <si>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</si>
  <si>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</si>
  <si>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</si>
  <si>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</si>
  <si>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</si>
  <si>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</si>
  <si>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</si>
  <si>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</si>
  <si>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</si>
  <si>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</si>
  <si>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</si>
  <si>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</si>
  <si>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</si>
  <si>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</si>
  <si>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</si>
  <si>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</si>
  <si>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</si>
  <si>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</si>
  <si>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</si>
  <si>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</si>
  <si>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</si>
  <si>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</si>
  <si>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</si>
  <si>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</si>
  <si>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</si>
  <si>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</si>
  <si>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</si>
  <si>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</si>
  <si>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</si>
  <si>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</si>
  <si>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</si>
  <si>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</si>
  <si>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</si>
  <si>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</si>
  <si>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</si>
  <si>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</si>
  <si>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</si>
  <si>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</si>
  <si>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</si>
  <si>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</si>
  <si>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</si>
  <si>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</si>
  <si>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</si>
  <si>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</si>
  <si>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</si>
  <si>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</si>
  <si>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</si>
  <si>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</si>
  <si>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</si>
  <si>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</si>
  <si>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</si>
  <si>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</si>
  <si>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</si>
  <si>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</si>
  <si>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</si>
  <si>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</si>
  <si>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</si>
  <si>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</si>
  <si>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</si>
  <si>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</si>
  <si>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</si>
  <si>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</si>
  <si>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</si>
  <si>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</si>
  <si>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</si>
  <si>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</si>
  <si>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</si>
  <si>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</si>
  <si>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</si>
  <si>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</si>
  <si>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</si>
  <si>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</si>
  <si>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</si>
  <si>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</si>
  <si>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</si>
  <si>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</si>
  <si>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</si>
  <si>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</si>
  <si>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</si>
  <si>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</si>
  <si>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</si>
  <si>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</si>
  <si>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</si>
  <si>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</si>
  <si>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</si>
  <si>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</si>
  <si>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</si>
  <si>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</si>
  <si>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</si>
  <si>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</si>
  <si>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</si>
  <si>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</si>
  <si>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</si>
  <si>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</si>
  <si>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</si>
  <si>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</si>
  <si>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</si>
  <si>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</si>
  <si>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</si>
  <si>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</si>
  <si>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</si>
  <si>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</si>
  <si>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</si>
  <si>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</si>
  <si>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</si>
  <si>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</si>
  <si>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</si>
  <si>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</si>
  <si>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</si>
  <si>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</si>
  <si>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</si>
  <si>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</si>
  <si>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</si>
  <si>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</si>
  <si>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</si>
  <si>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</si>
  <si>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</si>
  <si>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</si>
  <si>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</si>
  <si>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</si>
  <si>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</si>
  <si>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</si>
  <si>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</si>
  <si>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</si>
  <si>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</si>
  <si>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</si>
  <si>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</si>
  <si>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</si>
  <si>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</si>
  <si>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</si>
  <si>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</si>
  <si>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</si>
  <si>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</si>
  <si>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</si>
  <si>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</si>
  <si>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</si>
  <si>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</si>
  <si>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</si>
  <si>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</si>
  <si>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</si>
  <si>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</si>
  <si>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</si>
  <si>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</si>
  <si>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</si>
  <si>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</si>
  <si>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</si>
  <si>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</si>
  <si>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</si>
  <si>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</si>
  <si>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</si>
  <si>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</si>
  <si>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</si>
  <si>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</si>
  <si>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</si>
  <si>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</si>
  <si>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</si>
  <si>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</si>
  <si>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</si>
  <si>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</si>
  <si>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</si>
  <si>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</si>
  <si>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</si>
  <si>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</si>
  <si>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</si>
  <si>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</si>
  <si>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</si>
  <si>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</si>
  <si>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</si>
  <si>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</si>
  <si>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</si>
  <si>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</si>
  <si>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</si>
  <si>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</si>
  <si>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</si>
  <si>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</si>
  <si>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</si>
  <si>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</si>
  <si>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</si>
  <si>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</si>
  <si>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</si>
  <si>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</si>
  <si>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</si>
  <si>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</si>
  <si>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</si>
  <si>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</si>
  <si>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</si>
  <si>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</si>
  <si>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</si>
  <si>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</si>
  <si>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</si>
  <si>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</si>
  <si>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</si>
  <si>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</si>
  <si>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</si>
  <si>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</si>
  <si>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</si>
  <si>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</si>
  <si>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</si>
  <si>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</si>
  <si>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</si>
  <si>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</si>
  <si>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</si>
  <si>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</si>
  <si>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</si>
  <si>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</si>
  <si>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</si>
  <si>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</si>
  <si>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</si>
  <si>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</si>
  <si>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</si>
  <si>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</si>
  <si>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</si>
  <si>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</si>
  <si>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</si>
  <si>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</si>
  <si>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</si>
  <si>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</si>
  <si>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</si>
  <si>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</si>
  <si>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</si>
  <si>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</si>
  <si>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</si>
  <si>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</si>
  <si>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</si>
  <si>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</si>
  <si>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</si>
  <si>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</si>
  <si>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</si>
  <si>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</si>
  <si>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</si>
  <si>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</si>
  <si>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</si>
  <si>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</si>
  <si>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</si>
  <si>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</si>
  <si>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</si>
  <si>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</si>
  <si>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</si>
  <si>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</si>
  <si>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</si>
  <si>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</si>
  <si>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</si>
  <si>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</si>
  <si>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</si>
  <si>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</si>
  <si>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</si>
  <si>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</si>
  <si>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</si>
  <si>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</si>
  <si>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</si>
  <si>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</si>
  <si>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</si>
  <si>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</si>
  <si>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</si>
  <si>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</si>
  <si>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</si>
  <si>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</si>
  <si>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</si>
  <si>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</si>
  <si>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</si>
  <si>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</si>
  <si>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</si>
  <si>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</si>
  <si>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</si>
  <si>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</si>
  <si>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</si>
  <si>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</si>
  <si>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</si>
  <si>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</si>
  <si>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</si>
  <si>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</si>
  <si>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</si>
  <si>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</si>
  <si>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</si>
  <si>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</si>
  <si>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</si>
  <si>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</si>
  <si>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</si>
  <si>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</si>
  <si>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</si>
  <si>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</si>
  <si>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</si>
  <si>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</si>
  <si>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</si>
  <si>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</si>
  <si>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</si>
  <si>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</si>
  <si>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</si>
  <si>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</si>
  <si>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</si>
  <si>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</si>
  <si>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</si>
  <si>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</si>
  <si>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</si>
  <si>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</si>
  <si>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</si>
  <si>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</si>
  <si>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</si>
  <si>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</si>
  <si>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</si>
  <si>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</si>
  <si>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</si>
  <si>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</si>
  <si>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</si>
  <si>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</si>
  <si>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</si>
  <si>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</si>
  <si>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</si>
  <si>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</si>
  <si>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</si>
  <si>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</si>
  <si>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</si>
  <si>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</si>
  <si>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</si>
  <si>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</si>
  <si>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</si>
  <si>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</si>
  <si>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</si>
  <si>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</si>
  <si>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</si>
  <si>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</si>
  <si>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</si>
  <si>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</si>
  <si>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</si>
  <si>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</si>
  <si>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</si>
  <si>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</si>
  <si>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</si>
  <si>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</si>
  <si>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</si>
  <si>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</si>
  <si>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</si>
  <si>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</si>
  <si>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</si>
  <si>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</si>
  <si>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</si>
  <si>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</si>
  <si>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</si>
  <si>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</si>
  <si>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</si>
  <si>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</si>
  <si>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</si>
  <si>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</si>
  <si>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</si>
  <si>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</si>
  <si>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</si>
  <si>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</si>
  <si>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</si>
  <si>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</si>
  <si>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</si>
  <si>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</si>
  <si>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</si>
  <si>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</si>
  <si>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</si>
  <si>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</si>
  <si>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</si>
  <si>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</si>
  <si>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</si>
  <si>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</si>
  <si>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</si>
  <si>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</si>
  <si>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</si>
  <si>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</si>
  <si>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</si>
  <si>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</si>
  <si>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</si>
  <si>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</si>
  <si>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</si>
  <si>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</si>
  <si>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</si>
  <si>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</si>
  <si>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</si>
  <si>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</si>
  <si>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</si>
  <si>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</si>
  <si>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</si>
  <si>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</si>
  <si>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</si>
  <si>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</si>
  <si>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</si>
  <si>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</si>
  <si>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</si>
  <si>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</si>
  <si>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</si>
  <si>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</si>
  <si>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</si>
  <si>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</si>
  <si>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</si>
  <si>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</si>
  <si>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</si>
  <si>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</si>
  <si>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</si>
  <si>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</si>
  <si>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</si>
  <si>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</si>
  <si>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</si>
  <si>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</si>
  <si>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</si>
  <si>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</si>
  <si>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</si>
  <si>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</si>
  <si>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</si>
  <si>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</si>
  <si>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</si>
  <si>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</si>
  <si>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</si>
  <si>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</si>
  <si>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</si>
  <si>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</si>
  <si>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</si>
  <si>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</si>
  <si>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</si>
  <si>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</si>
  <si>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</si>
  <si>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</si>
  <si>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</si>
  <si>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</si>
  <si>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</si>
  <si>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</si>
  <si>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</si>
  <si>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</si>
  <si>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</si>
  <si>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</si>
  <si>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</si>
  <si>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</si>
  <si>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</si>
  <si>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</si>
  <si>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</si>
  <si>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</si>
  <si>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</si>
  <si>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</si>
  <si>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</si>
  <si>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</si>
  <si>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</si>
  <si>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</si>
  <si>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</si>
  <si>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</si>
  <si>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</si>
  <si>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</si>
  <si>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</si>
  <si>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</si>
  <si>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</si>
  <si>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</si>
  <si>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</si>
  <si>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</si>
  <si>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</si>
  <si>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</si>
  <si>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</si>
  <si>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</si>
  <si>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</si>
  <si>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</si>
  <si>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</si>
  <si>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</si>
  <si>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</si>
  <si>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</si>
  <si>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</si>
  <si>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</si>
  <si>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</si>
  <si>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</si>
  <si>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</si>
  <si>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</si>
  <si>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</si>
  <si>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</si>
  <si>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</si>
  <si>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</si>
  <si>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</si>
  <si>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</si>
  <si>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</si>
  <si>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</si>
  <si>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</si>
  <si>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</si>
  <si>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</si>
  <si>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</si>
  <si>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</si>
  <si>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</si>
  <si>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</si>
  <si>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</si>
  <si>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</si>
  <si>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</si>
  <si>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</si>
  <si>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</si>
  <si>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</si>
  <si>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</si>
  <si>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</si>
  <si>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</si>
  <si>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</si>
  <si>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</si>
  <si>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</si>
  <si>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</si>
  <si>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</si>
  <si>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</si>
  <si>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</si>
  <si>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</si>
  <si>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</si>
  <si>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</si>
  <si>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</si>
  <si>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</si>
  <si>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</si>
  <si>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</si>
  <si>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</si>
  <si>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</si>
  <si>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</si>
  <si>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</si>
  <si>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</si>
  <si>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</si>
  <si>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</si>
  <si>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</si>
  <si>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</si>
  <si>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</si>
  <si>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</si>
  <si>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</si>
  <si>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</si>
  <si>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</si>
  <si>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</si>
  <si>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</si>
  <si>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</si>
  <si>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</si>
  <si>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</si>
  <si>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</si>
  <si>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</si>
  <si>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</si>
  <si>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</si>
  <si>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</si>
  <si>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</si>
  <si>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</si>
  <si>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</si>
  <si>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</si>
  <si>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</si>
  <si>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</si>
  <si>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</si>
  <si>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</si>
  <si>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</si>
  <si>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</si>
  <si>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</si>
  <si>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</si>
  <si>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</si>
  <si>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</si>
  <si>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</si>
  <si>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</si>
  <si>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</si>
  <si>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</si>
  <si>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</si>
  <si>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</si>
  <si>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</si>
  <si>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</si>
  <si>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</si>
  <si>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</si>
  <si>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</si>
  <si>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</si>
  <si>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</si>
  <si>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</si>
  <si>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</si>
  <si>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</si>
  <si>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</si>
  <si>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</si>
  <si>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</si>
  <si>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</si>
  <si>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</si>
  <si>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</si>
  <si>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</si>
  <si>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</si>
  <si>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</si>
  <si>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</si>
  <si>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</si>
  <si>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</si>
  <si>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</si>
  <si>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</si>
  <si>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</si>
  <si>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</si>
  <si>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</si>
  <si>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</si>
  <si>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</si>
  <si>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</si>
  <si>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</si>
  <si>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</si>
  <si>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</si>
  <si>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</si>
  <si>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</si>
  <si>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</si>
  <si>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</si>
  <si>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</si>
  <si>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</si>
  <si>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</si>
  <si>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</si>
  <si>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</si>
  <si>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</si>
  <si>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</si>
  <si>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</si>
  <si>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</si>
  <si>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</si>
  <si>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</si>
  <si>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</si>
  <si>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</si>
  <si>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</si>
  <si>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</si>
  <si>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</si>
  <si>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</si>
  <si>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</si>
  <si>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</si>
  <si>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</si>
  <si>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</si>
  <si>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</si>
  <si>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</si>
  <si>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</si>
  <si>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</si>
  <si>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</si>
  <si>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</si>
  <si>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</si>
  <si>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</si>
  <si>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</si>
  <si>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</si>
  <si>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</si>
  <si>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</si>
  <si>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</si>
  <si>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</si>
  <si>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</si>
  <si>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</si>
  <si>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</si>
  <si>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</si>
  <si>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</si>
  <si>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</si>
  <si>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</si>
  <si>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</si>
  <si>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</si>
  <si>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</si>
  <si>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</si>
  <si>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</si>
  <si>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</si>
  <si>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</si>
  <si>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</si>
  <si>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</si>
  <si>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</si>
  <si>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</si>
  <si>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</si>
  <si>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</si>
  <si>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</si>
  <si>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</si>
  <si>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</si>
  <si>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</si>
  <si>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</si>
  <si>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</si>
  <si>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</si>
  <si>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</si>
  <si>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</si>
  <si>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</si>
  <si>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</si>
  <si>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</si>
  <si>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</si>
  <si>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</si>
  <si>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</si>
  <si>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</si>
  <si>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</si>
  <si>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</si>
  <si>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</si>
  <si>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</si>
  <si>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</si>
  <si>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</si>
  <si>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</si>
  <si>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</si>
  <si>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</si>
  <si>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</si>
  <si>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</si>
  <si>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</si>
  <si>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</si>
  <si>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</si>
  <si>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</si>
  <si>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</si>
  <si>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</si>
  <si>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</si>
  <si>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</si>
  <si>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</si>
  <si>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</si>
  <si>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</si>
  <si>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</si>
  <si>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</si>
  <si>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</si>
  <si>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</si>
  <si>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</si>
  <si>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</si>
  <si>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</si>
  <si>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</si>
  <si>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</si>
  <si>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</si>
  <si>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</si>
  <si>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</si>
  <si>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</si>
  <si>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</si>
  <si>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</si>
  <si>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</si>
  <si>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</si>
  <si>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</si>
  <si>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</si>
  <si>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</si>
  <si>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</si>
  <si>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</si>
  <si>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</si>
  <si>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</si>
  <si>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</si>
  <si>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</si>
  <si>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</si>
  <si>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</si>
  <si>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</si>
  <si>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</si>
  <si>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</si>
  <si>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</si>
  <si>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</si>
  <si>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</si>
  <si>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</si>
  <si>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</si>
  <si>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</si>
  <si>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</si>
  <si>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</si>
  <si>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</si>
  <si>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</si>
  <si>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</si>
  <si>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</si>
  <si>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</si>
  <si>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</si>
  <si>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</si>
  <si>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</si>
  <si>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</si>
  <si>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</si>
  <si>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</si>
  <si>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</si>
  <si>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</si>
  <si>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</si>
  <si>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</si>
  <si>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</si>
  <si>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</si>
  <si>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</si>
  <si>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</si>
  <si>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</si>
  <si>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</si>
  <si>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</si>
  <si>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</si>
  <si>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</si>
  <si>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</si>
  <si>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</si>
  <si>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</si>
  <si>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</si>
  <si>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</si>
  <si>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</si>
  <si>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</si>
  <si>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</si>
  <si>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</si>
  <si>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</si>
  <si>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</si>
  <si>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</si>
  <si>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</si>
  <si>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</si>
  <si>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</si>
  <si>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</si>
  <si>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</si>
  <si>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</si>
  <si>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</si>
  <si>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</si>
  <si>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</si>
  <si>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</si>
  <si>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</si>
  <si>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</si>
  <si>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</si>
  <si>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</si>
  <si>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</si>
  <si>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</si>
  <si>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</si>
  <si>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</si>
  <si>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</si>
  <si>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</si>
  <si>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</si>
  <si>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</si>
  <si>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</si>
  <si>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</si>
  <si>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</si>
  <si>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</si>
  <si>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</si>
  <si>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</si>
  <si>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</si>
  <si>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</si>
  <si>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</si>
  <si>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</si>
  <si>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</si>
  <si>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</si>
  <si>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</si>
  <si>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</si>
  <si>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</si>
  <si>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</si>
  <si>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</si>
  <si>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</si>
  <si>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</si>
  <si>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</si>
  <si>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</si>
  <si>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</si>
  <si>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</si>
  <si>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</si>
  <si>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</si>
  <si>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</si>
  <si>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</si>
  <si>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</si>
  <si>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</si>
  <si>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</si>
  <si>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</si>
  <si>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</si>
  <si>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</si>
  <si>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</si>
  <si>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</si>
  <si>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</si>
  <si>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</si>
  <si>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</si>
  <si>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</si>
  <si>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</si>
  <si>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</si>
  <si>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</si>
  <si>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</si>
  <si>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</si>
  <si>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</si>
  <si>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</si>
  <si>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</si>
  <si>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</si>
  <si>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</si>
  <si>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</si>
  <si>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</si>
  <si>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</si>
  <si>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</si>
  <si>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</si>
  <si>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</si>
  <si>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</si>
  <si>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</si>
  <si>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</si>
  <si>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</si>
  <si>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</si>
  <si>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</si>
  <si>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</si>
  <si>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</si>
  <si>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</si>
  <si>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</si>
  <si>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</si>
  <si>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</si>
  <si>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</si>
  <si>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</si>
  <si>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</si>
  <si>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</si>
  <si>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</si>
  <si>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</si>
  <si>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</si>
  <si>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</si>
  <si>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</si>
  <si>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</si>
  <si>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</si>
  <si>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</si>
  <si>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</si>
  <si>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</si>
  <si>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</si>
  <si>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</si>
  <si>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</si>
  <si>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</si>
  <si>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</si>
  <si>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</si>
  <si>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</si>
  <si>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</si>
  <si>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</si>
  <si>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</si>
  <si>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</si>
  <si>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</si>
  <si>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</si>
  <si>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</si>
  <si>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</si>
  <si>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</si>
  <si>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</si>
  <si>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</si>
  <si>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</si>
  <si>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</si>
  <si>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</si>
  <si>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</si>
  <si>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</si>
  <si>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</si>
  <si>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</si>
  <si>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</si>
  <si>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</si>
  <si>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</si>
  <si>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</si>
  <si>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</si>
  <si>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</si>
  <si>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</si>
  <si>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</si>
  <si>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</si>
  <si>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</si>
  <si>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</si>
  <si>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</si>
  <si>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</si>
  <si>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</si>
  <si>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</si>
  <si>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</si>
  <si>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</si>
  <si>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</si>
  <si>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</si>
  <si>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</si>
  <si>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</si>
  <si>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</si>
  <si>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</si>
  <si>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</si>
  <si>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</si>
  <si>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</si>
  <si>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</si>
  <si>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</si>
  <si>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</si>
  <si>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</si>
  <si>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</si>
  <si>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</si>
  <si>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</si>
  <si>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</si>
  <si>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</si>
  <si>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</si>
  <si>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</si>
  <si>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</si>
  <si>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</si>
  <si>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</si>
  <si>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</si>
  <si>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</si>
  <si>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</si>
  <si>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</si>
  <si>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</si>
  <si>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</si>
  <si>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</si>
  <si>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</si>
  <si>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</si>
  <si>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</si>
  <si>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</si>
  <si>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</si>
  <si>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</si>
  <si>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</si>
  <si>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</si>
  <si>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</si>
  <si>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</si>
  <si>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</si>
  <si>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</si>
  <si>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</si>
  <si>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</si>
  <si>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</si>
  <si>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</si>
  <si>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</si>
  <si>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</si>
  <si>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</si>
  <si>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</si>
  <si>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</si>
  <si>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</si>
  <si>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</si>
  <si>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</si>
  <si>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</si>
  <si>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</si>
  <si>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</si>
  <si>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</si>
  <si>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</si>
  <si>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</si>
  <si>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</si>
  <si>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</si>
  <si>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</si>
  <si>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</si>
  <si>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</si>
  <si>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</si>
  <si>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</si>
  <si>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</si>
  <si>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</si>
  <si>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</si>
  <si>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</si>
  <si>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</si>
  <si>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</si>
  <si>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</si>
  <si>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</si>
  <si>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</si>
  <si>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</si>
  <si>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</si>
  <si>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</si>
  <si>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</si>
  <si>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</si>
  <si>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</si>
  <si>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</si>
  <si>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</si>
  <si>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</si>
  <si>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</si>
  <si>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</si>
  <si>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</si>
  <si>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</si>
  <si>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</si>
  <si>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</si>
  <si>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</si>
  <si>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</si>
  <si>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</si>
  <si>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</si>
  <si>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</si>
  <si>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</si>
  <si>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</si>
  <si>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</si>
  <si>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</si>
  <si>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</si>
  <si>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</si>
  <si>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</si>
  <si>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</si>
  <si>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</si>
  <si>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</si>
  <si>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</si>
  <si>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</si>
  <si>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</si>
  <si>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</si>
  <si>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</si>
  <si>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</si>
  <si>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</si>
  <si>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</si>
  <si>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</si>
  <si>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</si>
  <si>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</si>
  <si>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</si>
  <si>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</si>
  <si>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</si>
  <si>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</si>
  <si>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</si>
  <si>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</si>
  <si>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</si>
  <si>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</si>
  <si>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</si>
  <si>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</si>
  <si>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</si>
  <si>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</si>
  <si>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</si>
  <si>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</si>
  <si>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</si>
  <si>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</si>
  <si>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</si>
  <si>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</si>
  <si>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</si>
  <si>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</si>
  <si>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</si>
  <si>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</si>
  <si>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</si>
  <si>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</si>
  <si>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</si>
  <si>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</si>
  <si>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</si>
  <si>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</si>
  <si>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</si>
  <si>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</si>
  <si>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</si>
  <si>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</si>
  <si>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</si>
  <si>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</si>
  <si>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</si>
  <si>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</si>
  <si>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</si>
  <si>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</si>
  <si>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</si>
  <si>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</si>
  <si>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</si>
  <si>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</si>
  <si>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</si>
  <si>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</si>
  <si>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</si>
  <si>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</si>
  <si>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</si>
  <si>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</si>
  <si>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</si>
  <si>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</si>
  <si>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</si>
  <si>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</si>
  <si>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</si>
  <si>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</si>
  <si>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</si>
  <si>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</si>
  <si>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</si>
  <si>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</si>
  <si>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</si>
  <si>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</si>
  <si>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</si>
  <si>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</si>
  <si>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</si>
  <si>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</si>
  <si>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</si>
  <si>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</si>
  <si>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</si>
  <si>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</si>
  <si>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</si>
  <si>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</si>
  <si>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</si>
  <si>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</si>
  <si>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</si>
  <si>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</si>
  <si>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</si>
  <si>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</si>
  <si>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</si>
  <si>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</si>
  <si>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</si>
  <si>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</si>
  <si>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</si>
  <si>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</si>
  <si>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</si>
  <si>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</si>
  <si>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</si>
  <si>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</si>
  <si>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</si>
  <si>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</si>
  <si>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</si>
  <si>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</si>
  <si>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</si>
  <si>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</si>
  <si>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</si>
  <si>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</si>
  <si>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</si>
  <si>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</si>
  <si>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</si>
  <si>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</si>
  <si>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</si>
  <si>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</si>
  <si>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</si>
  <si>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</si>
  <si>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</si>
  <si>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</si>
  <si>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</si>
  <si>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</si>
  <si>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</si>
  <si>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</si>
  <si>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</si>
  <si>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</si>
  <si>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</si>
  <si>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</si>
  <si>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</si>
  <si>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</si>
  <si>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</si>
  <si>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</si>
  <si>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</si>
  <si>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</si>
  <si>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</si>
  <si>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</si>
  <si>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</si>
  <si>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</si>
  <si>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</si>
  <si>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</si>
  <si>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</si>
  <si>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</si>
  <si>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</si>
  <si>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</si>
  <si>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</si>
  <si>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</si>
  <si>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</si>
  <si>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</si>
  <si>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</si>
  <si>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</si>
  <si>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</si>
  <si>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</si>
  <si>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</si>
  <si>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</si>
  <si>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</si>
  <si>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</si>
  <si>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</si>
  <si>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</si>
  <si>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</si>
  <si>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</si>
  <si>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</si>
  <si>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</si>
  <si>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</si>
  <si>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</si>
  <si>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</si>
  <si>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</si>
  <si>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</si>
  <si>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</si>
  <si>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</si>
  <si>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</si>
  <si>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</si>
  <si>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</si>
  <si>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</si>
  <si>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</si>
  <si>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</si>
  <si>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</si>
  <si>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</si>
  <si>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</si>
  <si>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</si>
  <si>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</si>
  <si>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</si>
  <si>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</si>
  <si>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</si>
  <si>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</si>
  <si>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</si>
  <si>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</si>
  <si>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</si>
  <si>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</si>
  <si>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</si>
  <si>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</si>
  <si>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</si>
  <si>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</si>
  <si>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</si>
  <si>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</si>
  <si>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</si>
  <si>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</si>
  <si>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</si>
  <si>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</si>
  <si>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</si>
  <si>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</si>
  <si>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</si>
  <si>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</si>
  <si>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</si>
  <si>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</si>
  <si>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</si>
  <si>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</si>
  <si>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</si>
  <si>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</si>
  <si>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</si>
  <si>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</si>
  <si>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</si>
  <si>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</si>
  <si>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</si>
  <si>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</si>
  <si>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</si>
  <si>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</si>
  <si>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</si>
  <si>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</si>
  <si>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</si>
  <si>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</si>
  <si>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</si>
  <si>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</si>
  <si>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</si>
  <si>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</si>
  <si>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</si>
  <si>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</si>
  <si>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</si>
  <si>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</si>
  <si>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</si>
  <si>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</si>
  <si>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</si>
  <si>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</si>
  <si>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</si>
  <si>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</si>
  <si>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</si>
  <si>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</si>
  <si>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</si>
  <si>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</si>
  <si>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</si>
  <si>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</si>
  <si>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</si>
  <si>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</si>
  <si>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</si>
  <si>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</si>
  <si>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</si>
  <si>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</si>
  <si>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</si>
  <si>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</si>
  <si>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</si>
  <si>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</si>
  <si>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</si>
  <si>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</si>
  <si>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</si>
  <si>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</si>
  <si>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</si>
  <si>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</si>
  <si>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</si>
  <si>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</si>
  <si>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</si>
  <si>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</si>
  <si>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</si>
  <si>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</si>
  <si>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</si>
  <si>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</si>
  <si>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</si>
  <si>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</si>
  <si>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</si>
  <si>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</si>
  <si>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</si>
  <si>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</si>
  <si>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</si>
  <si>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</si>
  <si>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</si>
  <si>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</si>
  <si>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</si>
  <si>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</si>
  <si>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</si>
  <si>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</si>
  <si>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</si>
  <si>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</si>
  <si>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</si>
  <si>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</si>
  <si>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</si>
  <si>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</si>
  <si>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</si>
  <si>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</si>
  <si>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</si>
  <si>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</si>
  <si>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</si>
  <si>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</si>
  <si>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</si>
  <si>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</si>
  <si>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</si>
  <si>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</si>
  <si>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</si>
  <si>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</si>
  <si>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</si>
  <si>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</si>
  <si>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</si>
  <si>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</si>
  <si>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</si>
  <si>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</si>
  <si>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</si>
  <si>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</si>
  <si>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</si>
  <si>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</si>
  <si>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</si>
  <si>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</si>
  <si>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</si>
  <si>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</si>
  <si>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</si>
  <si>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</si>
  <si>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</si>
  <si>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</si>
  <si>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</si>
  <si>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</si>
  <si>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</si>
  <si>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</si>
  <si>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</si>
  <si>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</si>
  <si>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</si>
  <si>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</si>
  <si>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</si>
  <si>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</si>
  <si>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</si>
  <si>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</si>
  <si>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</si>
  <si>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</si>
  <si>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</si>
  <si>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</si>
  <si>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</si>
  <si>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</si>
  <si>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</si>
  <si>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</si>
  <si>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</si>
  <si>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</si>
  <si>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</si>
  <si>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</si>
  <si>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</si>
  <si>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</si>
  <si>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</si>
  <si>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</si>
  <si>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</si>
  <si>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</si>
  <si>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</si>
  <si>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</si>
  <si>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</si>
  <si>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</si>
  <si>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</si>
  <si>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</si>
  <si>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</si>
  <si>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</si>
  <si>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</si>
  <si>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</si>
  <si>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</si>
  <si>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</si>
  <si>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</si>
  <si>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</si>
  <si>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</si>
  <si>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</si>
  <si>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</si>
  <si>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</si>
  <si>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</si>
  <si>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</si>
  <si>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</si>
  <si>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</si>
  <si>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</si>
  <si>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</si>
  <si>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</si>
  <si>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</si>
  <si>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</si>
  <si>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</si>
  <si>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</si>
  <si>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</si>
  <si>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</si>
  <si>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</si>
  <si>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</si>
  <si>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</si>
  <si>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</si>
  <si>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</si>
  <si>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</si>
  <si>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</si>
  <si>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</si>
  <si>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</si>
  <si>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</si>
  <si>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</si>
  <si>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</si>
  <si>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</si>
  <si>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</si>
  <si>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</si>
  <si>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</si>
  <si>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</si>
  <si>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</si>
  <si>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</si>
  <si>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</si>
  <si>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</si>
  <si>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</si>
  <si>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</si>
  <si>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</si>
  <si>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</si>
  <si>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</si>
  <si>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</si>
  <si>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</si>
  <si>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</si>
  <si>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</si>
  <si>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</si>
  <si>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</si>
  <si>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</si>
  <si>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</si>
  <si>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</si>
  <si>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</si>
  <si>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</si>
  <si>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</si>
  <si>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</si>
  <si>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</si>
  <si>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</si>
  <si>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</si>
  <si>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</si>
  <si>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</si>
  <si>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</si>
  <si>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</si>
  <si>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</si>
  <si>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</si>
  <si>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</si>
  <si>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</si>
  <si>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</si>
  <si>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</si>
  <si>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</si>
  <si>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</si>
  <si>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</si>
  <si>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</si>
  <si>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</si>
  <si>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</si>
  <si>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</si>
  <si>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</si>
  <si>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</si>
  <si>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</si>
  <si>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</si>
  <si>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</si>
  <si>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</si>
  <si>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</si>
  <si>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</si>
  <si>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</si>
  <si>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</si>
  <si>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</si>
  <si>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</si>
  <si>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</si>
  <si>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</si>
  <si>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</si>
  <si>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</si>
  <si>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</si>
  <si>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</si>
  <si>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</si>
  <si>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</si>
  <si>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</si>
  <si>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</si>
  <si>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</si>
  <si>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</si>
  <si>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</si>
  <si>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</si>
  <si>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</si>
  <si>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</si>
  <si>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</si>
  <si>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</si>
  <si>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</si>
  <si>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</si>
  <si>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</si>
  <si>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</si>
  <si>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</si>
  <si>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</si>
  <si>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</si>
  <si>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</si>
  <si>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</si>
  <si>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</si>
  <si>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</si>
  <si>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</si>
  <si>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</si>
  <si>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</si>
  <si>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</si>
  <si>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</si>
  <si>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</si>
  <si>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</si>
  <si>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</si>
  <si>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</si>
  <si>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</si>
  <si>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</si>
  <si>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</si>
  <si>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</si>
  <si>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</si>
  <si>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</si>
  <si>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</si>
  <si>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</si>
  <si>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</si>
  <si>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</si>
  <si>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</si>
  <si>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</si>
  <si>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</si>
  <si>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</si>
  <si>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</si>
  <si>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</si>
  <si>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</si>
  <si>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</si>
  <si>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</si>
  <si>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</si>
  <si>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</si>
  <si>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</si>
  <si>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</si>
  <si>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</si>
  <si>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</si>
  <si>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</si>
  <si>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</si>
  <si>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</si>
  <si>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</si>
  <si>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</si>
  <si>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</si>
  <si>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</si>
  <si>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</si>
  <si>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</si>
  <si>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</si>
  <si>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</si>
  <si>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</si>
  <si>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</si>
  <si>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</si>
  <si>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</si>
  <si>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</si>
  <si>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</si>
  <si>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</si>
  <si>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</si>
  <si>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</si>
  <si>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</si>
  <si>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</si>
  <si>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</si>
  <si>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</si>
  <si>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</si>
  <si>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</si>
  <si>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</si>
  <si>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</si>
  <si>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</si>
  <si>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</si>
  <si>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</si>
  <si>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</si>
  <si>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</si>
  <si>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</si>
  <si>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</si>
  <si>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</si>
  <si>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</si>
  <si>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</si>
  <si>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</si>
  <si>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</si>
  <si>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</si>
  <si>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</si>
  <si>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</si>
  <si>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</si>
  <si>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</si>
  <si>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</si>
  <si>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</si>
  <si>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</si>
  <si>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</si>
  <si>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</si>
  <si>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</si>
  <si>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</si>
  <si>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</si>
  <si>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</si>
  <si>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</si>
  <si>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</si>
  <si>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</si>
  <si>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</si>
  <si>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</si>
  <si>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</si>
  <si>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</si>
  <si>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</si>
  <si>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</si>
  <si>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</si>
  <si>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</si>
  <si>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</si>
  <si>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</si>
  <si>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</si>
  <si>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</si>
  <si>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</si>
  <si>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</si>
  <si>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</si>
  <si>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</si>
  <si>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</si>
  <si>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</si>
  <si>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</si>
  <si>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</si>
  <si>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</si>
  <si>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</si>
  <si>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</si>
  <si>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</si>
  <si>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</si>
  <si>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</si>
  <si>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</si>
  <si>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</si>
  <si>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</si>
  <si>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</si>
  <si>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</si>
  <si>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</si>
  <si>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</si>
  <si>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</si>
  <si>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</si>
  <si>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</si>
  <si>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</si>
  <si>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</si>
  <si>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</si>
  <si>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</si>
  <si>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</si>
  <si>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</si>
  <si>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</si>
  <si>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</si>
  <si>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</si>
  <si>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</si>
  <si>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</si>
  <si>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</si>
  <si>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</si>
  <si>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</si>
  <si>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</si>
  <si>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</si>
  <si>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</si>
  <si>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</si>
  <si>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</si>
  <si>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</si>
  <si>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</si>
  <si>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</si>
  <si>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</si>
  <si>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</si>
  <si>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</si>
  <si>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</si>
  <si>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</si>
  <si>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</si>
  <si>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</si>
  <si>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</si>
  <si>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</si>
  <si>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</si>
  <si>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</si>
  <si>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</si>
  <si>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</si>
  <si>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</si>
  <si>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</si>
  <si>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</si>
  <si>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</si>
  <si>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</si>
  <si>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</si>
  <si>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</si>
  <si>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</si>
  <si>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</si>
  <si>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</si>
  <si>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</si>
  <si>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</si>
  <si>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</si>
  <si>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</si>
  <si>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</si>
  <si>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</si>
  <si>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</si>
  <si>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</si>
  <si>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</si>
  <si>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</si>
  <si>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</si>
  <si>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</si>
  <si>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</si>
  <si>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</si>
  <si>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</si>
  <si>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</si>
  <si>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</si>
  <si>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</si>
  <si>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</si>
  <si>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</si>
  <si>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</si>
  <si>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</si>
  <si>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</si>
  <si>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</si>
  <si>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</si>
  <si>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</si>
  <si>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</si>
  <si>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</si>
  <si>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</si>
  <si>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</si>
  <si>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</si>
  <si>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</si>
  <si>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</si>
  <si>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</si>
  <si>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</si>
  <si>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</si>
  <si>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</si>
  <si>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</si>
  <si>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</si>
  <si>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</si>
  <si>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</si>
  <si>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</si>
  <si>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</si>
  <si>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</si>
  <si>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</si>
  <si>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</si>
  <si>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</si>
  <si>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</si>
  <si>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</si>
  <si>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</si>
  <si>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</si>
  <si>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</si>
  <si>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</si>
  <si>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</si>
  <si>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</si>
  <si>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</si>
  <si>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</si>
  <si>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</si>
  <si>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</si>
  <si>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</si>
  <si>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</si>
  <si>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</si>
  <si>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</si>
  <si>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</si>
  <si>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</si>
  <si>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</si>
  <si>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</si>
  <si>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</si>
  <si>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</si>
  <si>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</si>
  <si>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</si>
  <si>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</si>
  <si>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</si>
  <si>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</si>
  <si>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</si>
  <si>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</si>
  <si>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</si>
  <si>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</si>
  <si>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</si>
  <si>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</si>
  <si>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</si>
  <si>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</si>
  <si>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</si>
  <si>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</si>
  <si>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</si>
  <si>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</si>
  <si>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</si>
  <si>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</si>
  <si>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</si>
  <si>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</si>
  <si>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</si>
  <si>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</si>
  <si>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</si>
  <si>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</si>
  <si>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</si>
  <si>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</si>
  <si>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</si>
  <si>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</si>
  <si>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</si>
  <si>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</si>
  <si>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</si>
  <si>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</si>
  <si>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</si>
  <si>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</si>
  <si>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</si>
  <si>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</si>
  <si>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</si>
  <si>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</si>
  <si>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</si>
  <si>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</si>
  <si>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</si>
  <si>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</si>
  <si>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</si>
  <si>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</si>
  <si>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</si>
  <si>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</si>
  <si>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</si>
  <si>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</si>
  <si>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</si>
  <si>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</si>
  <si>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</si>
  <si>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</si>
  <si>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</si>
  <si>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</si>
  <si>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</si>
  <si>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</si>
  <si>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</si>
  <si>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</si>
  <si>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</si>
  <si>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</si>
  <si>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</si>
  <si>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</si>
  <si>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</si>
  <si>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</si>
  <si>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</si>
  <si>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</si>
  <si>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</si>
  <si>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</si>
  <si>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</si>
  <si>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</si>
  <si>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</si>
  <si>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</si>
  <si>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</si>
  <si>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</si>
  <si>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</si>
  <si>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</si>
  <si>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</si>
  <si>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</si>
  <si>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</si>
  <si>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</si>
  <si>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</si>
  <si>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</si>
  <si>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</si>
  <si>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</si>
  <si>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</si>
  <si>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</si>
  <si>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</si>
  <si>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</si>
  <si>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</si>
  <si>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</si>
  <si>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</si>
  <si>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</si>
  <si>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</si>
  <si>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</si>
  <si>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</si>
  <si>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</si>
  <si>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</si>
  <si>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</si>
  <si>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</si>
  <si>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</si>
  <si>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</si>
  <si>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</si>
  <si>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</si>
  <si>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</si>
  <si>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</si>
  <si>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</si>
  <si>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</si>
  <si>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</si>
  <si>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</si>
  <si>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</si>
  <si>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</si>
  <si>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</si>
  <si>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</si>
  <si>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</si>
  <si>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</si>
  <si>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</si>
  <si>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</si>
  <si>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</si>
  <si>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</si>
  <si>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</si>
  <si>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</si>
  <si>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</si>
  <si>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</si>
  <si>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</si>
  <si>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</si>
  <si>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</si>
  <si>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</si>
  <si>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</si>
  <si>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</si>
  <si>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</si>
  <si>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</si>
  <si>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</si>
  <si>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</si>
  <si>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</si>
  <si>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</si>
  <si>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</si>
  <si>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</si>
  <si>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</si>
  <si>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</si>
  <si>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</si>
  <si>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</si>
  <si>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</si>
  <si>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</si>
  <si>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</si>
  <si>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</si>
  <si>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</si>
  <si>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</si>
  <si>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</si>
  <si>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</si>
  <si>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</si>
  <si>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</si>
  <si>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</si>
  <si>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</si>
  <si>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</si>
  <si>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</si>
  <si>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</si>
  <si>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</si>
  <si>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</si>
  <si>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</si>
  <si>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</si>
  <si>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</si>
  <si>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</si>
  <si>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</si>
  <si>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</si>
  <si>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</si>
  <si>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</si>
  <si>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</si>
  <si>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</si>
  <si>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</si>
  <si>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</si>
  <si>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</si>
  <si>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</si>
  <si>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</si>
  <si>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</si>
  <si>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</si>
  <si>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</si>
  <si>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</si>
  <si>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</si>
  <si>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</si>
  <si>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</si>
  <si>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</si>
  <si>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</si>
  <si>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</si>
  <si>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</si>
  <si>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</si>
  <si>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</si>
  <si>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</si>
  <si>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</si>
  <si>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</si>
  <si>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</si>
  <si>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</si>
  <si>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</si>
  <si>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</si>
  <si>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</si>
  <si>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</si>
  <si>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</si>
  <si>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</si>
  <si>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</si>
  <si>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</si>
  <si>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</si>
  <si>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</si>
  <si>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</si>
  <si>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</si>
  <si>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</si>
  <si>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</si>
  <si>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</si>
  <si>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</si>
  <si>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</si>
  <si>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</si>
  <si>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</si>
  <si>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</si>
  <si>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</si>
  <si>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</si>
  <si>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</si>
  <si>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</si>
  <si>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</si>
  <si>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</si>
  <si>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</si>
  <si>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</si>
  <si>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</si>
  <si>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</si>
  <si>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</si>
  <si>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</si>
  <si>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</si>
  <si>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</si>
  <si>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</si>
  <si>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</si>
  <si>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</si>
  <si>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</si>
  <si>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</si>
  <si>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</si>
  <si>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</si>
  <si>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</si>
  <si>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</si>
  <si>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</si>
  <si>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</si>
  <si>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</si>
  <si>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</si>
  <si>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</si>
  <si>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</si>
  <si>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</si>
  <si>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</si>
  <si>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</si>
  <si>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</si>
  <si>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</si>
  <si>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</si>
  <si>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</si>
  <si>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</si>
  <si>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</si>
  <si>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</si>
  <si>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</si>
  <si>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</si>
  <si>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</si>
  <si>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</si>
  <si>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</si>
  <si>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</si>
  <si>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</si>
  <si>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</si>
  <si>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</si>
  <si>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</si>
  <si>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</si>
  <si>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</si>
  <si>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</si>
  <si>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</si>
  <si>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</si>
  <si>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</si>
  <si>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</si>
  <si>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</si>
  <si>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</si>
  <si>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</si>
  <si>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</si>
  <si>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</si>
  <si>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</si>
  <si>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</si>
  <si>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</si>
  <si>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</si>
  <si>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</si>
  <si>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</si>
  <si>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</si>
  <si>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</si>
  <si>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</si>
  <si>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</si>
  <si>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</si>
  <si>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</si>
  <si>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</si>
  <si>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</si>
  <si>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</si>
  <si>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</si>
  <si>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</si>
  <si>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</si>
  <si>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</si>
  <si>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</si>
  <si>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</si>
  <si>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</si>
  <si>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</si>
  <si>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</si>
  <si>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</si>
  <si>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</si>
  <si>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</si>
  <si>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</si>
  <si>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</si>
  <si>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</si>
  <si>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</si>
  <si>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</si>
  <si>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</si>
  <si>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</si>
  <si>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</si>
  <si>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</si>
  <si>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</si>
  <si>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</si>
  <si>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</si>
  <si>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</si>
  <si>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</si>
  <si>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</si>
  <si>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</si>
  <si>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</si>
  <si>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</si>
  <si>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</si>
  <si>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</si>
  <si>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</si>
  <si>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</si>
  <si>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</si>
  <si>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</si>
  <si>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</si>
  <si>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</si>
  <si>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</si>
  <si>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</si>
  <si>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</si>
  <si>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</si>
  <si>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</si>
  <si>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</si>
  <si>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</si>
  <si>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</si>
  <si>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</si>
  <si>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</si>
  <si>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</si>
  <si>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</si>
  <si>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</si>
  <si>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</si>
  <si>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</si>
  <si>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</si>
  <si>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</si>
  <si>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</si>
  <si>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</si>
  <si>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</si>
  <si>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</si>
  <si>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</si>
  <si>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</si>
  <si>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</si>
  <si>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</si>
  <si>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</si>
  <si>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</si>
  <si>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</si>
  <si>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</si>
  <si>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</si>
  <si>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</si>
  <si>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</si>
  <si>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</si>
  <si>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</si>
  <si>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</si>
  <si>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</si>
  <si>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</si>
  <si>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</si>
  <si>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</si>
  <si>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</si>
  <si>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</si>
  <si>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</si>
  <si>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</si>
  <si>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</si>
  <si>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</si>
  <si>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</si>
  <si>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</si>
  <si>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</si>
  <si>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</si>
  <si>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</si>
  <si>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</si>
  <si>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</si>
  <si>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</si>
  <si>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</si>
  <si>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</si>
  <si>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</si>
  <si>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</si>
  <si>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</si>
  <si>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</si>
  <si>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</si>
  <si>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</si>
  <si>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</si>
  <si>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</si>
  <si>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</si>
  <si>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</si>
  <si>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</si>
  <si>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</si>
  <si>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</si>
  <si>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</si>
  <si>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</si>
  <si>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</si>
  <si>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</si>
  <si>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</si>
  <si>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</si>
  <si>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</si>
  <si>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</si>
  <si>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</si>
  <si>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</si>
  <si>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</si>
  <si>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</si>
  <si>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</si>
  <si>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</si>
  <si>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</si>
  <si>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</si>
  <si>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</si>
  <si>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</si>
  <si>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</si>
  <si>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</si>
  <si>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</si>
  <si>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</si>
  <si>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</si>
  <si>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</si>
  <si>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</si>
  <si>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</si>
  <si>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</si>
  <si>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</si>
  <si>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</si>
  <si>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</si>
  <si>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</si>
  <si>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</si>
  <si>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</si>
  <si>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</si>
  <si>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</si>
  <si>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</si>
  <si>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</si>
  <si>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</si>
  <si>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</si>
  <si>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</si>
  <si>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</si>
  <si>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</si>
  <si>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</si>
  <si>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</si>
  <si>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</si>
  <si>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</si>
  <si>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</si>
  <si>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</si>
  <si>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</si>
  <si>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</si>
  <si>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</si>
  <si>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</si>
  <si>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</si>
  <si>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</si>
  <si>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</si>
  <si>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</si>
  <si>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</si>
  <si>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</si>
  <si>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</si>
  <si>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</si>
  <si>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</si>
  <si>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</si>
  <si>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</si>
  <si>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</si>
  <si>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</si>
  <si>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</si>
  <si>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</si>
  <si>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</si>
  <si>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</si>
  <si>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</si>
  <si>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</si>
  <si>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</si>
  <si>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</si>
  <si>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</si>
  <si>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</si>
  <si>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</si>
  <si>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</si>
  <si>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</si>
  <si>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</si>
  <si>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</si>
  <si>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</si>
  <si>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</si>
  <si>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</si>
  <si>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</si>
  <si>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</si>
  <si>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</si>
  <si>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</si>
  <si>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</si>
  <si>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</si>
  <si>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</si>
  <si>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</si>
  <si>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</si>
  <si>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</si>
  <si>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</si>
  <si>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</si>
  <si>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</si>
  <si>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</si>
  <si>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</si>
  <si>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</si>
  <si>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</si>
  <si>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</si>
  <si>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</si>
  <si>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</si>
  <si>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</si>
  <si>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</si>
  <si>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</si>
  <si>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</si>
  <si>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</si>
  <si>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</si>
  <si>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</si>
  <si>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</si>
  <si>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</si>
  <si>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</si>
  <si>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</si>
  <si>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</si>
  <si>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</si>
  <si>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</si>
  <si>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</si>
  <si>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</si>
  <si>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</si>
  <si>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</si>
  <si>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</si>
  <si>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</si>
  <si>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</si>
  <si>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</si>
  <si>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</si>
  <si>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</si>
  <si>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</si>
  <si>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</si>
  <si>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</si>
  <si>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</si>
  <si>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</si>
  <si>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</si>
  <si>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</si>
  <si>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</si>
  <si>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</si>
  <si>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</si>
  <si>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</si>
  <si>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</si>
  <si>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</si>
  <si>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</si>
  <si>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</si>
  <si>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</si>
  <si>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</si>
  <si>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</si>
  <si>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</si>
  <si>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</si>
  <si>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</si>
  <si>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</si>
  <si>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</si>
  <si>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</si>
  <si>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</si>
  <si>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</si>
  <si>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</si>
  <si>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</si>
  <si>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</si>
  <si>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</si>
  <si>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</si>
  <si>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</si>
  <si>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</si>
  <si>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</si>
  <si>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</si>
  <si>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</si>
  <si>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</si>
  <si>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</si>
  <si>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</si>
  <si>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</si>
  <si>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</si>
  <si>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</si>
  <si>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</si>
  <si>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</si>
  <si>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</si>
  <si>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</si>
  <si>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</si>
  <si>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</si>
  <si>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</si>
  <si>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</si>
  <si>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</si>
  <si>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</si>
  <si>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</si>
  <si>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</si>
  <si>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</si>
  <si>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</si>
  <si>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</si>
  <si>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</si>
  <si>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</si>
  <si>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</si>
  <si>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</si>
  <si>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</si>
  <si>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</si>
  <si>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</si>
  <si>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</si>
  <si>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</si>
  <si>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</si>
  <si>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</si>
  <si>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</si>
  <si>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</si>
  <si>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</si>
  <si>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</si>
  <si>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</si>
  <si>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</si>
  <si>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</si>
  <si>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</si>
  <si>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</si>
  <si>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</si>
  <si>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</si>
  <si>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</si>
  <si>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</si>
  <si>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</si>
  <si>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</si>
  <si>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</si>
  <si>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</si>
  <si>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</si>
  <si>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</si>
  <si>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</si>
  <si>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</si>
  <si>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</si>
  <si>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</si>
  <si>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</si>
  <si>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</si>
  <si>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</si>
  <si>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</si>
  <si>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</si>
  <si>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</si>
  <si>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</si>
  <si>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</si>
  <si>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</si>
  <si>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</si>
  <si>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</si>
  <si>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</si>
  <si>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</si>
  <si>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</si>
  <si>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</si>
  <si>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</si>
  <si>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</si>
  <si>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</si>
  <si>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</si>
  <si>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</si>
  <si>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</si>
  <si>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</si>
  <si>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</si>
  <si>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</si>
  <si>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</si>
  <si>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</si>
  <si>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</si>
  <si>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</si>
  <si>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</si>
  <si>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</si>
  <si>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</si>
  <si>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</si>
  <si>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</si>
  <si>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</si>
  <si>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</si>
  <si>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</si>
  <si>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</si>
  <si>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</si>
  <si>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</si>
  <si>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</si>
  <si>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</si>
  <si>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</si>
  <si>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</si>
  <si>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</si>
  <si>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</si>
  <si>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</si>
  <si>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</si>
  <si>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</si>
  <si>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</si>
  <si>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</si>
  <si>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</si>
  <si>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</si>
  <si>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</si>
  <si>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</si>
  <si>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</si>
  <si>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</si>
  <si>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</si>
  <si>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</si>
  <si>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</si>
  <si>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</si>
  <si>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</si>
  <si>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</si>
  <si>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</si>
  <si>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</si>
  <si>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</si>
  <si>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</si>
  <si>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</si>
  <si>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</si>
  <si>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</si>
  <si>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</si>
  <si>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</si>
  <si>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</si>
  <si>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</si>
  <si>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</si>
  <si>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</si>
  <si>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</si>
  <si>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</si>
  <si>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</si>
  <si>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</si>
  <si>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</si>
  <si>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</si>
  <si>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</si>
  <si>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</si>
  <si>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</si>
  <si>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</si>
  <si>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</si>
  <si>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</si>
  <si>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</si>
  <si>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</si>
  <si>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</si>
  <si>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</si>
  <si>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</si>
  <si>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</si>
  <si>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</si>
  <si>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</si>
  <si>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</si>
  <si>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</si>
  <si>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</si>
  <si>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</si>
  <si>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</si>
  <si>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</si>
  <si>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</si>
  <si>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</si>
  <si>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</si>
  <si>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</si>
  <si>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</si>
  <si>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</si>
  <si>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</si>
  <si>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</si>
  <si>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</si>
  <si>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</si>
  <si>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</si>
  <si>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</si>
  <si>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</si>
  <si>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</si>
  <si>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</si>
  <si>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</si>
  <si>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</si>
  <si>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</si>
  <si>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</si>
  <si>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</si>
  <si>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</si>
  <si>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</si>
  <si>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</si>
  <si>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</si>
  <si>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</si>
  <si>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</si>
  <si>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</si>
  <si>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</si>
  <si>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</si>
  <si>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</si>
  <si>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</si>
  <si>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</si>
  <si>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</si>
  <si>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</si>
  <si>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</si>
  <si>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</si>
  <si>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</si>
  <si>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</si>
  <si>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</si>
  <si>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</si>
  <si>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</si>
  <si>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</si>
  <si>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</si>
  <si>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</si>
  <si>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</si>
  <si>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</si>
  <si>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</si>
  <si>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</si>
  <si>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</si>
  <si>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</si>
  <si>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</si>
  <si>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</si>
  <si>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</si>
  <si>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</si>
  <si>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</si>
  <si>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</si>
  <si>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</si>
  <si>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</si>
  <si>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</si>
  <si>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</si>
  <si>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</si>
  <si>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</si>
  <si>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</si>
  <si>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</si>
  <si>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</si>
  <si>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</si>
  <si>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</si>
  <si>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</si>
  <si>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</si>
  <si>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</si>
  <si>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</si>
  <si>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</si>
  <si>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</si>
  <si>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</si>
  <si>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</si>
  <si>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</si>
  <si>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</si>
  <si>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</si>
  <si>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</si>
  <si>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</si>
  <si>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</si>
  <si>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</si>
  <si>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</si>
  <si>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</si>
  <si>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</si>
  <si>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</si>
  <si>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</si>
  <si>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</si>
  <si>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</si>
  <si>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</si>
  <si>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</si>
  <si>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</si>
  <si>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</si>
  <si>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</si>
  <si>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</si>
  <si>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</si>
  <si>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</si>
  <si>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</si>
  <si>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</si>
  <si>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</si>
  <si>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</si>
  <si>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</si>
  <si>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</si>
  <si>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</si>
  <si>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</si>
  <si>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</si>
  <si>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</si>
  <si>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</si>
  <si>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</si>
  <si>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</si>
  <si>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</si>
  <si>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</si>
  <si>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</si>
  <si>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</si>
  <si>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</si>
  <si>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</si>
  <si>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</si>
  <si>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</si>
  <si>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</si>
  <si>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</si>
  <si>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</si>
  <si>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</si>
  <si>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</si>
  <si>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</si>
  <si>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</si>
  <si>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</si>
  <si>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</si>
  <si>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</si>
  <si>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</si>
  <si>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</si>
  <si>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</si>
  <si>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</si>
  <si>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</si>
  <si>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</si>
  <si>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</si>
  <si>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</si>
  <si>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</si>
  <si>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</si>
  <si>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</si>
  <si>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</si>
  <si>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</si>
  <si>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</si>
  <si>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</si>
  <si>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</si>
  <si>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</si>
  <si>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</si>
  <si>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</si>
  <si>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</si>
  <si>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</si>
  <si>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</si>
  <si>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</si>
  <si>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</si>
  <si>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</si>
  <si>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</si>
  <si>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</si>
  <si>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</si>
  <si>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</si>
  <si>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</si>
  <si>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</si>
  <si>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</si>
  <si>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</si>
  <si>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</si>
  <si>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</si>
  <si>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</si>
  <si>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</si>
  <si>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</si>
  <si>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</si>
  <si>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</si>
  <si>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</si>
  <si>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</si>
  <si>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</si>
  <si>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</si>
  <si>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</si>
  <si>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</si>
  <si>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</si>
  <si>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</si>
  <si>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</si>
  <si>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</si>
  <si>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</si>
  <si>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</si>
  <si>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</si>
  <si>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</si>
  <si>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</si>
  <si>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</si>
  <si>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</si>
  <si>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</si>
  <si>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</si>
  <si>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</si>
  <si>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</si>
  <si>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</si>
  <si>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</si>
  <si>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</si>
  <si>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</si>
  <si>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</si>
  <si>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</si>
  <si>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</si>
  <si>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</si>
  <si>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</si>
  <si>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</si>
  <si>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</si>
  <si>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</si>
  <si>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</si>
  <si>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</si>
  <si>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</si>
  <si>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</si>
  <si>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</si>
  <si>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</si>
  <si>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</si>
  <si>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</si>
  <si>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</si>
  <si>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</si>
  <si>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</si>
  <si>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</si>
  <si>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</si>
  <si>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</si>
  <si>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</si>
  <si>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</si>
  <si>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</si>
  <si>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</si>
  <si>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</si>
  <si>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</si>
  <si>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</si>
  <si>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</si>
  <si>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</si>
  <si>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</si>
  <si>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</si>
  <si>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</si>
  <si>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</si>
  <si>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</si>
  <si>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</si>
  <si>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</si>
  <si>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</si>
  <si>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</si>
  <si>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</si>
  <si>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</si>
  <si>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</si>
  <si>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</si>
  <si>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</si>
  <si>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</si>
  <si>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</si>
  <si>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</si>
  <si>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</si>
  <si>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</si>
  <si>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</si>
  <si>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</si>
  <si>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</si>
  <si>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</si>
  <si>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</si>
  <si>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</si>
  <si>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</si>
  <si>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</si>
  <si>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</si>
  <si>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</si>
  <si>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</si>
  <si>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</si>
  <si>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</si>
  <si>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</si>
  <si>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</si>
  <si>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</si>
  <si>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</si>
  <si>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</si>
  <si>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</si>
  <si>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</si>
  <si>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</si>
  <si>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</si>
  <si>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</si>
  <si>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</si>
  <si>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</si>
  <si>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</si>
  <si>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</si>
  <si>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</si>
  <si>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</si>
  <si>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</si>
  <si>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</si>
  <si>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</si>
  <si>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</si>
  <si>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</si>
  <si>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</si>
  <si>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</si>
  <si>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</si>
  <si>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</si>
  <si>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</si>
  <si>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</si>
  <si>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</si>
  <si>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</si>
  <si>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</si>
  <si>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</si>
  <si>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</si>
  <si>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</si>
  <si>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</si>
  <si>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</si>
  <si>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</si>
  <si>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</si>
  <si>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</si>
  <si>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</si>
  <si>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</si>
  <si>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</si>
  <si>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</si>
  <si>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</si>
  <si>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</si>
  <si>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</si>
  <si>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</si>
  <si>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</si>
  <si>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</si>
  <si>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</si>
  <si>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</si>
  <si>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</si>
  <si>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</si>
  <si>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</si>
  <si>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</si>
  <si>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</si>
  <si>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</si>
  <si>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</si>
  <si>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</si>
  <si>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</si>
  <si>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</si>
  <si>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</si>
  <si>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</si>
  <si>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</si>
  <si>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</si>
  <si>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</si>
  <si>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</si>
  <si>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</si>
  <si>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</si>
  <si>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</si>
  <si>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</si>
  <si>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</si>
  <si>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</si>
  <si>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</si>
  <si>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</si>
  <si>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</si>
  <si>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</si>
  <si>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</si>
  <si>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</si>
  <si>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</si>
  <si>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</si>
  <si>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</si>
  <si>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</si>
  <si>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</si>
  <si>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</si>
  <si>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</si>
  <si>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</si>
  <si>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</si>
  <si>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</si>
  <si>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</si>
  <si>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</si>
  <si>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</si>
  <si>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</si>
  <si>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</si>
  <si>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</si>
  <si>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</si>
  <si>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</si>
  <si>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</si>
  <si>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</si>
  <si>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</si>
  <si>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</si>
  <si>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</si>
  <si>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</si>
  <si>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</si>
  <si>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</si>
  <si>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</si>
  <si>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</si>
  <si>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</si>
  <si>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</si>
  <si>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</si>
  <si>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</si>
  <si>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</si>
  <si>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</si>
  <si>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</si>
  <si>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</si>
  <si>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</si>
  <si>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</si>
  <si>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</si>
  <si>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</si>
  <si>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</si>
  <si>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</si>
  <si>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</si>
  <si>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</si>
  <si>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</si>
  <si>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</si>
  <si>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</si>
  <si>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</si>
  <si>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</si>
  <si>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</si>
  <si>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</si>
  <si>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</si>
  <si>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</si>
  <si>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</si>
  <si>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</si>
  <si>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</si>
  <si>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</si>
  <si>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</si>
  <si>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</si>
  <si>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</si>
  <si>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</si>
  <si>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</si>
  <si>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</si>
  <si>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</si>
  <si>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</si>
  <si>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</si>
  <si>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</si>
  <si>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</si>
  <si>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</si>
  <si>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</si>
  <si>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</si>
  <si>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</si>
  <si>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</si>
  <si>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</si>
  <si>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</si>
  <si>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</si>
  <si>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</si>
  <si>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</si>
  <si>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</si>
  <si>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</si>
  <si>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</si>
  <si>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</si>
  <si>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</si>
  <si>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</si>
  <si>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</si>
  <si>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</si>
  <si>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</si>
  <si>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</si>
  <si>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</si>
  <si>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</si>
  <si>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</si>
  <si>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</si>
  <si>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</si>
  <si>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</si>
  <si>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</si>
  <si>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</si>
  <si>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</si>
  <si>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</si>
  <si>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</si>
  <si>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</si>
  <si>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</si>
  <si>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</si>
  <si>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</si>
  <si>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</si>
  <si>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</si>
  <si>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</si>
  <si>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</si>
  <si>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</si>
  <si>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</si>
  <si>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</si>
  <si>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</si>
  <si>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</si>
  <si>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</si>
  <si>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</si>
  <si>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</si>
  <si>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</si>
  <si>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</si>
  <si>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</si>
  <si>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</si>
  <si>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</si>
  <si>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</si>
  <si>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</si>
  <si>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</si>
  <si>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</si>
  <si>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</si>
  <si>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</si>
  <si>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</si>
  <si>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</si>
  <si>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</si>
  <si>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</si>
  <si>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</si>
  <si>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</si>
  <si>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</si>
  <si>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</si>
  <si>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</si>
  <si>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</si>
  <si>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</si>
  <si>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</si>
  <si>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</si>
  <si>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</si>
  <si>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</si>
  <si>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</si>
  <si>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</si>
  <si>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</si>
  <si>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</si>
  <si>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</si>
  <si>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</si>
  <si>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</si>
  <si>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</si>
  <si>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</si>
  <si>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</si>
  <si>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</si>
  <si>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</si>
  <si>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</si>
  <si>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</si>
  <si>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</si>
  <si>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</si>
  <si>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</si>
  <si>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</si>
  <si>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</si>
  <si>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</si>
  <si>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</si>
  <si>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</si>
  <si>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</si>
  <si>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</si>
  <si>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</si>
  <si>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</si>
  <si>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</si>
  <si>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</si>
  <si>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</si>
  <si>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</si>
  <si>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</si>
  <si>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</si>
  <si>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</si>
  <si>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</si>
  <si>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</si>
  <si>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</si>
  <si>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</si>
  <si>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</si>
  <si>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</si>
  <si>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</si>
  <si>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</si>
  <si>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</si>
  <si>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</si>
  <si>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</si>
  <si>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</si>
  <si>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</si>
  <si>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</si>
  <si>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</si>
  <si>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</si>
  <si>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</si>
  <si>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</si>
  <si>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</si>
  <si>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</si>
  <si>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</si>
  <si>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</si>
  <si>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</si>
  <si>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</si>
  <si>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</si>
  <si>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</si>
  <si>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</si>
  <si>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</si>
  <si>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</si>
  <si>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</si>
  <si>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</si>
  <si>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</si>
  <si>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</si>
  <si>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</si>
  <si>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</si>
  <si>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</si>
  <si>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</si>
  <si>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</si>
  <si>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</si>
  <si>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</si>
  <si>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</si>
  <si>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</si>
  <si>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</si>
  <si>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</si>
  <si>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</si>
  <si>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</si>
  <si>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</si>
  <si>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</si>
  <si>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</si>
  <si>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</si>
  <si>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</si>
  <si>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</si>
  <si>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</si>
  <si>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</si>
  <si>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</si>
  <si>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</si>
  <si>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</si>
  <si>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</si>
  <si>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</si>
  <si>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</si>
  <si>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</si>
  <si>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</si>
  <si>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</si>
  <si>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</si>
  <si>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</si>
  <si>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</si>
  <si>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</si>
  <si>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</si>
  <si>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</si>
  <si>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</si>
  <si>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</si>
  <si>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</si>
  <si>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</si>
  <si>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</si>
  <si>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</si>
  <si>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</si>
  <si>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</si>
  <si>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</si>
  <si>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</si>
  <si>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</si>
  <si>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</si>
  <si>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</si>
  <si>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</si>
  <si>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</si>
  <si>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</si>
  <si>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</si>
  <si>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</si>
  <si>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</si>
  <si>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</si>
  <si>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</si>
  <si>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</si>
  <si>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</si>
  <si>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</si>
  <si>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</si>
  <si>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</si>
  <si>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</si>
  <si>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</si>
  <si>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</si>
  <si>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</si>
  <si>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</si>
  <si>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</si>
  <si>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</si>
  <si>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</si>
  <si>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</si>
  <si>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</si>
  <si>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</si>
  <si>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</si>
  <si>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</si>
  <si>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</si>
  <si>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</si>
  <si>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</si>
  <si>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</si>
  <si>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</si>
  <si>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</si>
  <si>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</si>
  <si>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</si>
  <si>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</si>
  <si>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</si>
  <si>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</si>
  <si>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</si>
  <si>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</si>
  <si>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</si>
  <si>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</si>
  <si>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</si>
  <si>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</si>
  <si>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</si>
  <si>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</si>
  <si>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</si>
  <si>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</si>
  <si>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</si>
  <si>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</si>
  <si>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</si>
  <si>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</si>
  <si>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</si>
  <si>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</si>
  <si>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</si>
  <si>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</si>
  <si>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</si>
  <si>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</si>
  <si>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</si>
  <si>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</si>
  <si>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</si>
  <si>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</si>
  <si>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</si>
  <si>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</si>
  <si>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</si>
  <si>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</si>
  <si>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</si>
  <si>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</si>
  <si>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</si>
  <si>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</si>
  <si>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</si>
  <si>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</si>
  <si>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</si>
  <si>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</si>
  <si>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</si>
  <si>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</si>
  <si>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</si>
  <si>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</si>
  <si>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</si>
  <si>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</si>
  <si>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</si>
  <si>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</si>
  <si>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</si>
  <si>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</si>
  <si>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</si>
  <si>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</si>
  <si>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</si>
  <si>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</si>
  <si>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</si>
  <si>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</si>
  <si>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</si>
  <si>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</si>
  <si>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</si>
  <si>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</si>
  <si>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</si>
  <si>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</si>
  <si>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</si>
  <si>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</si>
  <si>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</si>
  <si>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</si>
  <si>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</si>
  <si>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</si>
  <si>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</si>
  <si>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</si>
  <si>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</si>
  <si>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</si>
  <si>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</si>
  <si>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</si>
  <si>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</si>
  <si>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</si>
  <si>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</si>
  <si>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</si>
  <si>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</si>
  <si>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</si>
  <si>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</si>
  <si>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</si>
  <si>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</si>
  <si>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</si>
  <si>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</si>
  <si>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</si>
  <si>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</si>
  <si>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</si>
  <si>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</si>
  <si>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</si>
  <si>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</si>
  <si>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</si>
  <si>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</si>
  <si>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</si>
  <si>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</si>
  <si>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</si>
  <si>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</si>
  <si>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</si>
  <si>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</si>
  <si>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</si>
  <si>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</si>
  <si>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</si>
  <si>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</si>
  <si>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</si>
  <si>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</si>
  <si>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</si>
  <si>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</si>
  <si>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</si>
  <si>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</si>
  <si>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</si>
  <si>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</si>
  <si>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</si>
  <si>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</si>
  <si>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</si>
  <si>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</si>
  <si>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</si>
  <si>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</si>
  <si>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</si>
  <si>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</si>
  <si>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</si>
  <si>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</si>
  <si>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</si>
  <si>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</si>
  <si>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</si>
  <si>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</si>
  <si>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</si>
  <si>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</si>
  <si>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</si>
  <si>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</si>
  <si>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</si>
  <si>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</si>
  <si>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</si>
  <si>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</si>
  <si>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</si>
  <si>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</si>
  <si>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</si>
  <si>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</si>
  <si>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</si>
  <si>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</si>
  <si>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</si>
  <si>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</si>
  <si>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</si>
  <si>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</si>
  <si>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</si>
  <si>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</si>
  <si>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</si>
  <si>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</si>
  <si>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</si>
  <si>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</si>
  <si>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</si>
  <si>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</si>
  <si>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</si>
  <si>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</si>
  <si>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</si>
  <si>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</si>
  <si>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</si>
  <si>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</si>
  <si>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</si>
  <si>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</si>
  <si>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</si>
  <si>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</si>
  <si>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</si>
  <si>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</si>
  <si>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</si>
  <si>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</si>
  <si>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</si>
  <si>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</si>
  <si>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</si>
  <si>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</si>
  <si>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</si>
  <si>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</si>
  <si>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</si>
  <si>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</si>
  <si>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</si>
  <si>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</si>
  <si>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</si>
  <si>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</si>
  <si>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</si>
  <si>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</si>
  <si>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</si>
  <si>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</si>
  <si>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</si>
  <si>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</si>
  <si>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</si>
  <si>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</si>
  <si>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</si>
  <si>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</si>
  <si>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</si>
  <si>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</si>
  <si>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</si>
  <si>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</si>
  <si>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</si>
  <si>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</si>
  <si>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</si>
  <si>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</si>
  <si>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</si>
  <si>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</si>
  <si>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</si>
  <si>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</si>
  <si>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</si>
  <si>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</si>
  <si>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</si>
  <si>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</si>
  <si>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</si>
  <si>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</si>
  <si>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</si>
  <si>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</si>
  <si>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</si>
  <si>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</si>
  <si>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</si>
  <si>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</si>
  <si>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</si>
  <si>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</si>
  <si>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</si>
  <si>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</si>
  <si>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</si>
  <si>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</si>
  <si>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</si>
  <si>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</si>
  <si>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</si>
  <si>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</si>
  <si>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</si>
  <si>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</si>
  <si>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</si>
  <si>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</si>
  <si>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</si>
  <si>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</si>
  <si>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</si>
  <si>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</si>
  <si>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</si>
  <si>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</si>
  <si>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</si>
  <si>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</si>
  <si>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</si>
  <si>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</si>
  <si>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</si>
  <si>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</si>
  <si>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</si>
  <si>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</si>
  <si>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</si>
  <si>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</si>
  <si>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</si>
  <si>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</si>
  <si>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</si>
  <si>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</si>
  <si>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</si>
  <si>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</si>
  <si>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</si>
  <si>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</si>
  <si>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</si>
  <si>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</si>
  <si>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</si>
  <si>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</si>
  <si>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</si>
  <si>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</si>
  <si>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</si>
  <si>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</si>
  <si>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</si>
  <si>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</si>
  <si>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</si>
  <si>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</si>
  <si>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</si>
  <si>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</si>
  <si>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</si>
  <si>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</si>
  <si>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</si>
  <si>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</si>
  <si>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</si>
  <si>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</si>
  <si>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</si>
  <si>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</si>
  <si>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</si>
  <si>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</si>
  <si>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</si>
  <si>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</si>
  <si>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</si>
  <si>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</si>
  <si>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</si>
  <si>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</si>
  <si>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</si>
  <si>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</si>
  <si>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</si>
  <si>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</si>
  <si>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</si>
  <si>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</si>
  <si>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</si>
  <si>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</si>
  <si>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</si>
  <si>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</si>
  <si>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</si>
  <si>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</si>
  <si>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</si>
  <si>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</si>
  <si>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</si>
  <si>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</si>
  <si>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</si>
  <si>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</si>
  <si>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</si>
  <si>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</si>
  <si>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</si>
  <si>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</si>
  <si>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</si>
  <si>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</si>
  <si>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</si>
  <si>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</si>
  <si>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</si>
  <si>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</si>
  <si>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</si>
  <si>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</si>
  <si>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</si>
  <si>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</si>
  <si>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</si>
  <si>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</si>
  <si>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</si>
  <si>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</si>
  <si>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</si>
  <si>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</si>
  <si>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</si>
  <si>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</si>
  <si>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</si>
  <si>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</si>
  <si>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</si>
  <si>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</si>
  <si>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</si>
  <si>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</si>
  <si>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</si>
  <si>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</si>
  <si>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</si>
  <si>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</si>
  <si>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</si>
  <si>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</si>
  <si>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</si>
  <si>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</si>
  <si>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</si>
  <si>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</si>
  <si>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</si>
  <si>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</si>
  <si>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</si>
  <si>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</si>
  <si>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</si>
  <si>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</si>
  <si>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</si>
  <si>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</si>
  <si>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</si>
  <si>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</si>
  <si>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</si>
  <si>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</si>
  <si>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</si>
  <si>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</si>
  <si>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</si>
  <si>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</si>
  <si>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</si>
  <si>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</si>
  <si>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</si>
  <si>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</si>
  <si>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</si>
  <si>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</si>
  <si>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</si>
  <si>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</si>
  <si>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</si>
  <si>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</si>
  <si>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</si>
  <si>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</si>
  <si>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</si>
  <si>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</si>
  <si>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</si>
  <si>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</si>
  <si>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</si>
  <si>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</si>
  <si>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</si>
  <si>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</si>
  <si>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</si>
  <si>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</si>
  <si>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</si>
  <si>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</si>
  <si>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</si>
  <si>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</si>
  <si>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</si>
  <si>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</si>
  <si>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</si>
  <si>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</si>
  <si>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</si>
  <si>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</si>
  <si>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</si>
  <si>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</si>
  <si>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</si>
  <si>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</si>
  <si>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</si>
  <si>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</si>
  <si>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</si>
  <si>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</si>
  <si>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</si>
  <si>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</si>
  <si>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</si>
  <si>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</si>
  <si>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</si>
  <si>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</si>
  <si>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</si>
  <si>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</si>
  <si>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</si>
  <si>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</si>
  <si>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</si>
  <si>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</si>
  <si>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</si>
  <si>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</si>
  <si>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</si>
  <si>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</si>
  <si>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</si>
  <si>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</si>
  <si>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</si>
  <si>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</si>
  <si>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</si>
  <si>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</si>
  <si>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</si>
  <si>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</si>
  <si>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</si>
  <si>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</si>
  <si>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</si>
  <si>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</si>
  <si>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</si>
  <si>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</si>
  <si>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</si>
  <si>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</si>
  <si>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</si>
  <si>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</si>
  <si>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</si>
  <si>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</si>
  <si>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</si>
  <si>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</si>
  <si>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</si>
  <si>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</si>
  <si>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</si>
  <si>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</si>
  <si>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</si>
  <si>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</si>
  <si>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</si>
  <si>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</si>
  <si>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</si>
  <si>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</si>
  <si>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</si>
  <si>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</si>
  <si>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</si>
  <si>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</si>
  <si>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</si>
  <si>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</si>
  <si>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</si>
  <si>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</si>
  <si>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</si>
  <si>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</si>
  <si>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</si>
  <si>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</si>
  <si>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</si>
  <si>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</si>
  <si>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</si>
  <si>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</si>
  <si>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</si>
  <si>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</si>
  <si>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</si>
  <si>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</si>
  <si>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</si>
  <si>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</si>
  <si>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</si>
  <si>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</si>
  <si>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</si>
  <si>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</si>
  <si>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</si>
  <si>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</si>
  <si>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</si>
  <si>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</si>
  <si>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</si>
  <si>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</si>
  <si>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</si>
  <si>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</si>
  <si>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</si>
  <si>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</si>
  <si>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</si>
  <si>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</si>
  <si>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</si>
  <si>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</si>
  <si>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</si>
  <si>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</si>
  <si>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</si>
  <si>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</si>
  <si>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</si>
  <si>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</si>
  <si>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</si>
  <si>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</si>
  <si>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</si>
  <si>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</si>
  <si>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</si>
  <si>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</si>
  <si>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</si>
  <si>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</si>
  <si>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</si>
  <si>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</si>
  <si>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</si>
  <si>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</si>
  <si>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</si>
  <si>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</si>
  <si>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</si>
  <si>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</si>
  <si>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</si>
  <si>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</si>
  <si>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</si>
  <si>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</si>
  <si>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</si>
  <si>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</si>
  <si>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</si>
  <si>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</si>
  <si>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</si>
  <si>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</si>
  <si>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</si>
  <si>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</si>
  <si>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</si>
  <si>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</si>
  <si>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</si>
  <si>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</si>
  <si>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</si>
  <si>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</si>
  <si>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</si>
  <si>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</si>
  <si>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</si>
  <si>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</si>
  <si>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</si>
  <si>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</si>
  <si>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</si>
  <si>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</si>
  <si>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</si>
  <si>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</si>
  <si>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</si>
  <si>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</si>
  <si>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</si>
  <si>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</si>
  <si>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</si>
  <si>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</si>
  <si>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</si>
  <si>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</si>
  <si>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</si>
  <si>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</si>
  <si>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</si>
  <si>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</si>
  <si>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</si>
  <si>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</si>
  <si>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</si>
  <si>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</si>
  <si>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</si>
  <si>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</si>
  <si>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</si>
  <si>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</si>
  <si>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</si>
  <si>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</si>
  <si>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</si>
  <si>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</si>
  <si>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</si>
  <si>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</si>
  <si>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</si>
  <si>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</si>
  <si>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</si>
  <si>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</si>
  <si>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</si>
  <si>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</si>
  <si>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</si>
  <si>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</si>
  <si>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</si>
  <si>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</si>
  <si>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</si>
  <si>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</si>
  <si>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</si>
  <si>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</si>
  <si>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</si>
  <si>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</si>
  <si>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</si>
  <si>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</si>
  <si>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</si>
  <si>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</si>
  <si>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</si>
  <si>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</si>
  <si>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</si>
  <si>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</si>
  <si>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</si>
  <si>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</si>
  <si>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</si>
  <si>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</si>
  <si>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</si>
  <si>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</si>
  <si>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</si>
  <si>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</si>
  <si>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</si>
  <si>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</si>
  <si>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</si>
  <si>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</si>
  <si>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</si>
  <si>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</si>
  <si>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</si>
  <si>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</si>
  <si>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</si>
  <si>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</si>
  <si>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</si>
  <si>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</si>
  <si>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</si>
  <si>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</si>
  <si>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</si>
  <si>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</si>
  <si>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</si>
  <si>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</si>
  <si>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</si>
  <si>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</si>
  <si>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</si>
  <si>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</si>
  <si>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</si>
  <si>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</si>
  <si>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</si>
  <si>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</si>
  <si>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</si>
  <si>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</si>
  <si>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</si>
  <si>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</si>
  <si>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</si>
  <si>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</si>
  <si>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</si>
  <si>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</si>
  <si>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</si>
  <si>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</si>
  <si>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</si>
  <si>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</si>
  <si>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</si>
  <si>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</si>
  <si>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</si>
  <si>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</si>
  <si>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</si>
  <si>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</si>
  <si>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</si>
  <si>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</si>
  <si>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</si>
  <si>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</si>
  <si>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</si>
  <si>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</si>
  <si>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</si>
  <si>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</si>
  <si>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</si>
  <si>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</si>
  <si>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</si>
  <si>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</si>
  <si>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</si>
  <si>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</si>
  <si>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</si>
  <si>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</si>
  <si>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</si>
  <si>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</si>
  <si>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</si>
  <si>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</si>
  <si>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</si>
  <si>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</si>
  <si>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</si>
  <si>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</si>
  <si>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</si>
  <si>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</si>
  <si>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</si>
  <si>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</si>
  <si>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</si>
  <si>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</si>
  <si>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</si>
  <si>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</si>
  <si>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</si>
  <si>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</si>
  <si>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</si>
  <si>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</si>
  <si>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</si>
  <si>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</si>
  <si>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</si>
  <si>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</si>
  <si>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</si>
  <si>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</si>
  <si>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</si>
  <si>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</si>
  <si>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</si>
  <si>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</si>
  <si>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</si>
  <si>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</si>
  <si>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</si>
  <si>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</si>
  <si>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</si>
  <si>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</si>
  <si>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</si>
  <si>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</si>
  <si>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</si>
  <si>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</si>
  <si>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</si>
  <si>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</si>
  <si>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</si>
  <si>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</si>
  <si>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</si>
  <si>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</si>
  <si>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</si>
  <si>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</si>
  <si>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</si>
  <si>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</si>
  <si>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</si>
  <si>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</si>
  <si>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</si>
  <si>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</si>
  <si>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</si>
  <si>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</si>
  <si>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</si>
  <si>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</si>
  <si>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</si>
  <si>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</si>
  <si>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</si>
  <si>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</si>
  <si>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</si>
  <si>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</si>
  <si>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</si>
  <si>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</si>
  <si>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</si>
  <si>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</si>
  <si>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</si>
  <si>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</si>
  <si>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</si>
  <si>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</si>
  <si>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</si>
  <si>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</si>
  <si>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</si>
  <si>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</si>
  <si>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</si>
  <si>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</si>
  <si>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</si>
  <si>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</si>
  <si>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</si>
  <si>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</si>
  <si>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</si>
  <si>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</si>
  <si>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</si>
  <si>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</si>
  <si>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</si>
  <si>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</si>
  <si>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</si>
  <si>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</si>
  <si>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</si>
  <si>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</si>
  <si>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</si>
  <si>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</si>
  <si>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</si>
  <si>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</si>
  <si>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</si>
  <si>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</si>
  <si>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</si>
  <si>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</si>
  <si>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</si>
  <si>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</si>
  <si>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</si>
  <si>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</si>
  <si>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</si>
  <si>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</si>
  <si>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</si>
  <si>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</si>
  <si>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</si>
  <si>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</si>
  <si>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</si>
  <si>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</si>
  <si>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</si>
  <si>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</si>
  <si>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</si>
  <si>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</si>
  <si>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</si>
  <si>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</si>
  <si>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</si>
  <si>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</si>
  <si>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</si>
  <si>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</si>
  <si>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</si>
  <si>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</si>
  <si>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</si>
  <si>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</si>
  <si>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</si>
  <si>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</si>
  <si>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</si>
  <si>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</si>
  <si>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</si>
  <si>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</si>
  <si>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</si>
  <si>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</si>
  <si>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</si>
  <si>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</si>
  <si>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</si>
  <si>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</si>
  <si>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</si>
  <si>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</si>
  <si>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</si>
  <si>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</si>
  <si>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</si>
  <si>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</si>
  <si>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</si>
  <si>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</si>
  <si>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</si>
  <si>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</si>
  <si>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</si>
  <si>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</si>
  <si>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</si>
  <si>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</si>
  <si>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</si>
  <si>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</si>
  <si>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</si>
  <si>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</si>
  <si>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</si>
  <si>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</si>
  <si>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</si>
  <si>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</si>
  <si>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</si>
  <si>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</si>
  <si>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</si>
  <si>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</si>
  <si>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</si>
  <si>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</si>
  <si>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</si>
  <si>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</si>
  <si>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</si>
  <si>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</si>
  <si>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</si>
  <si>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</si>
  <si>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</si>
  <si>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</si>
  <si>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</si>
  <si>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</si>
  <si>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</si>
  <si>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</si>
  <si>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</si>
  <si>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</si>
  <si>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</si>
  <si>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</si>
  <si>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</si>
  <si>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</si>
  <si>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</si>
  <si>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</si>
  <si>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</si>
  <si>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</si>
  <si>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</si>
  <si>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</si>
  <si>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</si>
  <si>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</si>
  <si>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</si>
  <si>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</si>
  <si>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</si>
  <si>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</si>
  <si>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</si>
  <si>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</si>
  <si>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</si>
  <si>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</si>
  <si>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</si>
  <si>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</si>
  <si>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</si>
  <si>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</si>
  <si>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</si>
  <si>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</si>
  <si>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</si>
  <si>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</si>
  <si>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</si>
  <si>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</si>
  <si>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</si>
  <si>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</si>
  <si>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</si>
  <si>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</si>
  <si>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</si>
  <si>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</si>
  <si>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</si>
  <si>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</si>
  <si>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</si>
  <si>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</si>
  <si>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</si>
  <si>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</si>
  <si>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</si>
  <si>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</si>
  <si>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</si>
  <si>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</si>
  <si>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</si>
  <si>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</si>
  <si>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</si>
  <si>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</si>
  <si>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</si>
  <si>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</si>
  <si>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</si>
  <si>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</si>
  <si>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</si>
  <si>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</si>
  <si>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</si>
  <si>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</si>
  <si>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</si>
  <si>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</si>
  <si>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</si>
  <si>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</si>
  <si>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</si>
  <si>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</si>
  <si>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</si>
  <si>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</si>
  <si>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</si>
  <si>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</si>
  <si>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</si>
  <si>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</si>
  <si>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</si>
  <si>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</si>
  <si>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</si>
  <si>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</si>
  <si>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</si>
  <si>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</si>
  <si>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</si>
  <si>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</si>
  <si>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</si>
  <si>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</si>
  <si>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</si>
  <si>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</si>
  <si>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</si>
  <si>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</si>
  <si>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</si>
  <si>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</si>
  <si>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</si>
  <si>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</si>
  <si>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</si>
  <si>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</si>
  <si>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</si>
  <si>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</si>
  <si>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</si>
  <si>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</si>
  <si>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</si>
  <si>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</si>
  <si>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</si>
  <si>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</si>
  <si>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</si>
  <si>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</si>
  <si>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</si>
  <si>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</si>
  <si>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</si>
  <si>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</si>
  <si>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</si>
  <si>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</si>
  <si>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</si>
  <si>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</si>
  <si>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</si>
  <si>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</si>
  <si>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</si>
  <si>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</si>
  <si>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</si>
  <si>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</si>
  <si>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</si>
  <si>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</si>
  <si>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</si>
  <si>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</si>
  <si>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</si>
  <si>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</si>
  <si>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</si>
  <si>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</si>
  <si>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</si>
  <si>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</si>
  <si>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</si>
  <si>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</si>
  <si>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</si>
  <si>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</si>
  <si>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</si>
  <si>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</si>
  <si>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</si>
  <si>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</si>
  <si>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</si>
  <si>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</si>
  <si>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</si>
  <si>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</si>
  <si>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</si>
  <si>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</si>
  <si>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</si>
  <si>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</si>
  <si>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</si>
  <si>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</si>
  <si>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</si>
  <si>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</si>
  <si>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</si>
  <si>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</si>
  <si>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</si>
  <si>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</si>
  <si>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</si>
  <si>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</si>
  <si>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</si>
  <si>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</si>
  <si>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</si>
  <si>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</si>
  <si>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</si>
  <si>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</si>
  <si>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</si>
  <si>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</si>
  <si>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</si>
  <si>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</si>
  <si>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</si>
  <si>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</si>
  <si>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</si>
  <si>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</si>
  <si>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</si>
  <si>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</si>
  <si>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</si>
  <si>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</si>
  <si>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</si>
  <si>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</si>
  <si>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</si>
  <si>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</si>
  <si>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</si>
  <si>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</si>
  <si>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</si>
  <si>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</si>
  <si>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</si>
  <si>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</si>
  <si>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</si>
  <si>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</si>
  <si>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</si>
  <si>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</si>
  <si>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</si>
  <si>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</si>
  <si>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</si>
  <si>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</si>
  <si>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</si>
  <si>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</si>
  <si>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</si>
  <si>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</si>
  <si>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</si>
  <si>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</si>
  <si>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</si>
  <si>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</si>
  <si>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</si>
  <si>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</si>
  <si>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</si>
  <si>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</si>
  <si>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</si>
  <si>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</si>
  <si>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</si>
  <si>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</si>
  <si>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</si>
  <si>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</si>
  <si>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</si>
  <si>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</si>
  <si>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</si>
  <si>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</si>
  <si>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</si>
  <si>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</si>
  <si>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</si>
  <si>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</si>
  <si>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</si>
  <si>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</si>
  <si>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</si>
  <si>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</si>
  <si>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</si>
  <si>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</si>
  <si>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</si>
  <si>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</si>
  <si>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</si>
  <si>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</si>
  <si>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</si>
  <si>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</si>
  <si>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</si>
  <si>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</si>
  <si>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</si>
  <si>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</si>
  <si>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</si>
  <si>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</si>
  <si>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</si>
  <si>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</si>
  <si>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</si>
  <si>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</si>
  <si>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</si>
  <si>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</si>
  <si>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</si>
  <si>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</si>
  <si>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</si>
  <si>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</si>
  <si>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</si>
  <si>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</si>
  <si>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</si>
  <si>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</si>
  <si>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</si>
  <si>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</si>
  <si>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</si>
  <si>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</si>
  <si>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</si>
  <si>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</si>
  <si>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</si>
  <si>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</si>
  <si>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</si>
  <si>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</si>
  <si>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</si>
  <si>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</si>
  <si>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</si>
  <si>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</si>
  <si>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</si>
  <si>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</si>
  <si>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</si>
  <si>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</si>
  <si>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</si>
  <si>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</si>
  <si>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</si>
  <si>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</si>
  <si>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</si>
  <si>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</si>
  <si>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</si>
  <si>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</si>
  <si>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</si>
  <si>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</si>
  <si>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</si>
  <si>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</si>
  <si>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</si>
  <si>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</si>
  <si>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</si>
  <si>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</si>
  <si>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</si>
  <si>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</si>
  <si>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</si>
  <si>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</si>
  <si>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</si>
  <si>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</si>
  <si>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</si>
  <si>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</si>
  <si>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</si>
  <si>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</si>
  <si>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</si>
  <si>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</si>
  <si>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</si>
  <si>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</si>
  <si>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</si>
  <si>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</si>
  <si>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</si>
  <si>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</si>
  <si>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</si>
  <si>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</si>
  <si>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</si>
  <si>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</si>
  <si>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</si>
  <si>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</si>
  <si>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</si>
  <si>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</si>
  <si>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</si>
  <si>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</si>
  <si>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</si>
  <si>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</si>
  <si>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</si>
  <si>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</si>
  <si>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</si>
  <si>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</si>
  <si>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</si>
  <si>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</si>
  <si>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</si>
  <si>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</si>
  <si>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</si>
  <si>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</si>
  <si>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</si>
  <si>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</si>
  <si>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</si>
  <si>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</si>
  <si>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</si>
  <si>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</si>
  <si>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</si>
  <si>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</si>
  <si>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</si>
  <si>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</si>
  <si>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</si>
  <si>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</si>
  <si>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</si>
  <si>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</si>
  <si>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</si>
  <si>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</si>
  <si>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</si>
  <si>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</si>
  <si>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</si>
  <si>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</si>
  <si>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</si>
  <si>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</si>
  <si>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</si>
  <si>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</si>
  <si>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</si>
  <si>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</si>
  <si>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</si>
  <si>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</si>
  <si>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</si>
  <si>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</si>
  <si>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</si>
  <si>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</si>
  <si>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</si>
  <si>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</si>
  <si>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</si>
  <si>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</si>
  <si>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</si>
  <si>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</si>
  <si>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</si>
  <si>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</si>
  <si>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</si>
  <si>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</si>
  <si>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</si>
  <si>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</si>
  <si>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</si>
  <si>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</si>
  <si>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</si>
  <si>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</si>
  <si>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</si>
  <si>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</si>
  <si>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</si>
  <si>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</si>
  <si>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</si>
  <si>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</si>
  <si>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</si>
  <si>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</si>
  <si>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</si>
  <si>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</si>
  <si>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</si>
  <si>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</si>
  <si>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</si>
  <si>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</si>
  <si>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</si>
  <si>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</si>
  <si>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</si>
  <si>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</si>
  <si>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</si>
  <si>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</si>
  <si>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</si>
  <si>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</si>
  <si>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</si>
  <si>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</si>
  <si>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</si>
  <si>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</si>
  <si>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</si>
  <si>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</si>
  <si>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</si>
  <si>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</si>
  <si>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</si>
  <si>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</si>
  <si>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</si>
  <si>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</si>
  <si>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</si>
  <si>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</si>
  <si>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</si>
  <si>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</si>
  <si>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</si>
  <si>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</si>
  <si>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</si>
  <si>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</si>
  <si>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</si>
  <si>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</si>
  <si>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</si>
  <si>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</si>
  <si>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</si>
  <si>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</si>
  <si>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</si>
  <si>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</si>
  <si>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</si>
  <si>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</si>
  <si>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</si>
  <si>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</si>
  <si>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</si>
  <si>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</si>
  <si>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</si>
  <si>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</si>
  <si>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</si>
  <si>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</si>
  <si>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</si>
  <si>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</si>
  <si>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</si>
  <si>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</si>
  <si>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</si>
  <si>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</si>
  <si>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</si>
  <si>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</si>
  <si>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</si>
  <si>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</si>
  <si>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</si>
  <si>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</si>
  <si>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</si>
  <si>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</si>
  <si>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</si>
  <si>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</si>
  <si>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</si>
  <si>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</si>
  <si>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</si>
  <si>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</si>
  <si>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</si>
  <si>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</si>
  <si>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</si>
  <si>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</si>
  <si>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</si>
  <si>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</si>
  <si>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</si>
  <si>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</si>
  <si>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</si>
  <si>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</si>
  <si>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</si>
  <si>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</si>
  <si>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</si>
  <si>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</si>
  <si>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</si>
  <si>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</si>
  <si>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</si>
  <si>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</si>
  <si>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</si>
  <si>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</si>
  <si>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</si>
  <si>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</si>
  <si>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</si>
  <si>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</si>
  <si>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</si>
  <si>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</si>
  <si>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</si>
  <si>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</si>
  <si>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</si>
  <si>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</si>
  <si>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</si>
  <si>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</si>
  <si>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</si>
  <si>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</si>
  <si>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</si>
  <si>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</si>
  <si>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</si>
  <si>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</si>
  <si>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</si>
  <si>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</si>
  <si>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</si>
  <si>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</si>
  <si>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</si>
  <si>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</si>
  <si>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</si>
  <si>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</si>
  <si>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</si>
  <si>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</si>
  <si>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</si>
  <si>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</si>
  <si>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</si>
  <si>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</si>
  <si>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</si>
  <si>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</si>
  <si>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</si>
  <si>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</si>
  <si>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</si>
  <si>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</si>
  <si>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</si>
  <si>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</si>
  <si>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</si>
  <si>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</si>
  <si>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</si>
  <si>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</si>
  <si>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</si>
  <si>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</si>
  <si>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</si>
  <si>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</si>
  <si>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</si>
  <si>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</si>
  <si>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</si>
  <si>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</si>
  <si>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</si>
  <si>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</si>
  <si>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</si>
  <si>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</si>
  <si>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</si>
  <si>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</si>
  <si>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</si>
  <si>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</si>
  <si>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</si>
  <si>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</si>
  <si>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</si>
  <si>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</si>
  <si>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</si>
  <si>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</si>
  <si>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</si>
  <si>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</si>
  <si>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</si>
  <si>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</si>
  <si>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</si>
  <si>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</si>
  <si>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</si>
  <si>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</si>
  <si>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</si>
  <si>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</si>
  <si>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</si>
  <si>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</si>
  <si>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</si>
  <si>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</si>
  <si>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</si>
  <si>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</si>
  <si>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</si>
  <si>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</si>
  <si>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</si>
  <si>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</si>
  <si>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</si>
  <si>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</si>
  <si>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</si>
  <si>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</si>
  <si>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</si>
  <si>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</si>
  <si>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</si>
  <si>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</si>
  <si>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</si>
  <si>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</si>
  <si>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</si>
  <si>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</si>
  <si>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</si>
  <si>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</si>
  <si>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</si>
  <si>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</si>
  <si>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</si>
  <si>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</si>
  <si>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</si>
  <si>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</si>
  <si>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</si>
  <si>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</si>
  <si>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</si>
  <si>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</si>
  <si>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</si>
  <si>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</si>
  <si>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</si>
  <si>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</si>
  <si>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</si>
  <si>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</si>
  <si>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</si>
  <si>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</si>
  <si>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</si>
  <si>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</si>
  <si>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</si>
  <si>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</si>
  <si>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</si>
  <si>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</si>
  <si>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</si>
  <si>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</si>
  <si>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</si>
  <si>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</si>
  <si>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</si>
  <si>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</si>
  <si>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</si>
  <si>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</si>
  <si>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</si>
  <si>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</si>
  <si>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</si>
  <si>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</si>
  <si>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</si>
  <si>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</si>
  <si>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</si>
  <si>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</si>
  <si>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</si>
  <si>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</si>
  <si>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</si>
  <si>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</si>
  <si>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</si>
  <si>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</si>
  <si>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</si>
  <si>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</si>
  <si>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</si>
  <si>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</si>
  <si>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</si>
  <si>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</si>
  <si>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</si>
  <si>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</si>
  <si>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</si>
  <si>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</si>
  <si>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</si>
  <si>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</si>
  <si>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</si>
  <si>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</si>
  <si>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</si>
  <si>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</si>
  <si>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</si>
  <si>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</si>
  <si>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</si>
  <si>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</si>
  <si>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</si>
  <si>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</si>
  <si>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</si>
  <si>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</si>
  <si>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</si>
  <si>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</si>
  <si>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</si>
  <si>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</si>
  <si>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</si>
  <si>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</si>
  <si>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</si>
  <si>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</si>
  <si>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</si>
  <si>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</si>
  <si>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</si>
  <si>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</si>
  <si>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</si>
  <si>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</si>
  <si>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</si>
  <si>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</si>
  <si>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</si>
  <si>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</si>
  <si>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</si>
  <si>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</si>
  <si>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</si>
  <si>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</si>
  <si>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</si>
  <si>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</si>
  <si>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</si>
  <si>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</si>
  <si>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</si>
  <si>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</si>
  <si>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</si>
  <si>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</si>
  <si>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</si>
  <si>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</si>
  <si>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</si>
  <si>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</si>
  <si>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</si>
  <si>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</si>
  <si>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</si>
  <si>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</si>
  <si>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</si>
  <si>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</si>
  <si>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</si>
  <si>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</si>
  <si>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</si>
  <si>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</si>
  <si>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</si>
  <si>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</si>
  <si>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</si>
  <si>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</si>
  <si>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</si>
  <si>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</si>
  <si>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</si>
  <si>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</si>
  <si>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</si>
  <si>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</si>
  <si>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</si>
  <si>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</si>
  <si>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</si>
  <si>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</si>
  <si>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</si>
  <si>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</si>
  <si>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</si>
  <si>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</si>
  <si>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</si>
  <si>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</si>
  <si>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</si>
  <si>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</si>
  <si>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</si>
  <si>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</si>
  <si>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</si>
  <si>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</si>
  <si>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</si>
  <si>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</si>
  <si>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</si>
  <si>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</si>
  <si>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</si>
  <si>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</si>
  <si>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</si>
  <si>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</si>
  <si>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</si>
  <si>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</si>
  <si>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</si>
  <si>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</si>
  <si>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</si>
  <si>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</si>
  <si>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</si>
  <si>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</si>
  <si>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</si>
  <si>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</si>
  <si>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</si>
  <si>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</si>
  <si>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</si>
  <si>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</si>
  <si>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</si>
  <si>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</si>
  <si>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</si>
  <si>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</si>
  <si>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</si>
  <si>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</si>
  <si>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</si>
  <si>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</si>
  <si>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</si>
  <si>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</si>
  <si>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</si>
  <si>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</si>
  <si>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</si>
  <si>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</si>
  <si>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</si>
  <si>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</si>
  <si>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</si>
  <si>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</si>
  <si>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</si>
  <si>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</si>
  <si>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</si>
  <si>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</si>
  <si>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</si>
  <si>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</si>
  <si>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</si>
  <si>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</si>
  <si>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</si>
  <si>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</si>
  <si>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</si>
  <si>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</si>
  <si>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</si>
  <si>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</si>
  <si>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</si>
  <si>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</si>
  <si>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</si>
  <si>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</si>
  <si>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</si>
  <si>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</si>
  <si>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</si>
  <si>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</si>
  <si>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</si>
  <si>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</si>
  <si>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</si>
  <si>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</si>
  <si>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</si>
  <si>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</si>
  <si>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</si>
  <si>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</si>
  <si>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</si>
  <si>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</si>
  <si>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</si>
  <si>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</si>
  <si>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</si>
  <si>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</si>
  <si>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</si>
  <si>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</si>
  <si>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</si>
  <si>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</si>
  <si>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</si>
  <si>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</si>
  <si>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</si>
  <si>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</si>
  <si>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</si>
  <si>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</si>
  <si>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</si>
  <si>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</si>
  <si>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</si>
  <si>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</si>
  <si>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</si>
  <si>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</si>
  <si>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</si>
  <si>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</si>
  <si>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</si>
  <si>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</si>
  <si>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</si>
  <si>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</si>
  <si>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</si>
  <si>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</si>
  <si>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</si>
  <si>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</si>
  <si>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</si>
  <si>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</si>
  <si>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</si>
  <si>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</si>
  <si>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</si>
  <si>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</si>
  <si>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</si>
  <si>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</si>
  <si>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</si>
  <si>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</si>
  <si>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</si>
  <si>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</si>
  <si>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</si>
  <si>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</si>
  <si>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</si>
  <si>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</si>
  <si>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</si>
  <si>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</si>
  <si>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</si>
  <si>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</si>
  <si>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</si>
  <si>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</si>
  <si>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</si>
  <si>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</si>
  <si>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</si>
  <si>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</si>
  <si>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</si>
  <si>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</si>
  <si>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</si>
  <si>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</si>
  <si>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</si>
  <si>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</si>
  <si>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</si>
  <si>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</si>
  <si>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</si>
  <si>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</si>
  <si>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</si>
  <si>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</si>
  <si>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</si>
  <si>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</si>
  <si>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</si>
  <si>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</si>
  <si>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</si>
  <si>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</si>
  <si>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</si>
  <si>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</si>
  <si>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</si>
  <si>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</si>
  <si>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</si>
  <si>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</si>
  <si>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</si>
  <si>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</si>
  <si>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</si>
  <si>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</si>
  <si>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</si>
  <si>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</si>
  <si>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</si>
  <si>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</si>
  <si>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</si>
  <si>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</si>
  <si>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</si>
  <si>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</si>
  <si>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</si>
  <si>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</si>
  <si>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</si>
  <si>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</si>
  <si>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</si>
  <si>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</si>
  <si>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</si>
  <si>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</si>
  <si>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</si>
  <si>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</si>
  <si>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</si>
  <si>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</si>
  <si>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</si>
  <si>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</si>
  <si>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</si>
  <si>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</si>
  <si>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</si>
  <si>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</si>
  <si>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</si>
  <si>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</si>
  <si>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</si>
  <si>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</si>
  <si>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</si>
  <si>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</si>
  <si>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</si>
  <si>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</si>
  <si>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</si>
  <si>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</si>
  <si>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</si>
  <si>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</si>
  <si>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</si>
  <si>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</si>
  <si>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</si>
  <si>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</si>
  <si>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</si>
  <si>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</si>
  <si>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</si>
  <si>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</si>
  <si>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</si>
  <si>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</si>
  <si>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</si>
  <si>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</si>
  <si>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</si>
  <si>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</si>
  <si>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</si>
  <si>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</si>
  <si>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</si>
  <si>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</si>
  <si>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</si>
  <si>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</si>
  <si>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</si>
  <si>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</si>
  <si>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</si>
  <si>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</si>
  <si>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</si>
  <si>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</si>
  <si>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</si>
  <si>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</si>
  <si>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</si>
  <si>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</si>
  <si>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</si>
  <si>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</si>
  <si>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</si>
  <si>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</si>
  <si>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</si>
  <si>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</si>
  <si>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</si>
  <si>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</si>
  <si>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</si>
  <si>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</si>
  <si>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</si>
  <si>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</si>
  <si>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</si>
  <si>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</si>
  <si>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</si>
  <si>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</si>
  <si>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</si>
  <si>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</si>
  <si>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</si>
  <si>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</si>
  <si>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</si>
  <si>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</si>
  <si>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</si>
  <si>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</si>
  <si>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</si>
  <si>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</si>
  <si>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</si>
  <si>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</si>
  <si>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</si>
  <si>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</si>
  <si>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</si>
  <si>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</si>
  <si>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</si>
  <si>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</si>
  <si>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</si>
  <si>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</si>
  <si>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</si>
  <si>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</si>
  <si>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</si>
  <si>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</si>
  <si>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</si>
  <si>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</si>
  <si>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</si>
  <si>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</si>
  <si>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</si>
  <si>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</si>
  <si>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</si>
  <si>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</si>
  <si>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</si>
  <si>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</si>
  <si>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</si>
  <si>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</si>
  <si>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</si>
  <si>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</si>
  <si>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</si>
  <si>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</si>
  <si>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</si>
  <si>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</si>
  <si>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</si>
  <si>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</si>
  <si>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</si>
  <si>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</si>
  <si>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</si>
  <si>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</si>
  <si>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</si>
  <si>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</si>
  <si>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</si>
  <si>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</si>
  <si>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</si>
  <si>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</si>
  <si>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</si>
  <si>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</si>
  <si>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</si>
  <si>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</si>
  <si>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</si>
  <si>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</si>
  <si>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</si>
  <si>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</si>
  <si>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</si>
  <si>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</si>
  <si>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</si>
  <si>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</si>
  <si>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</si>
  <si>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</si>
  <si>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</si>
  <si>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</si>
  <si>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</si>
  <si>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</si>
  <si>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</si>
  <si>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</si>
  <si>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</si>
  <si>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</si>
  <si>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</si>
  <si>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</si>
  <si>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</si>
  <si>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</si>
  <si>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</si>
  <si>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</si>
  <si>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</si>
  <si>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</si>
  <si>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</si>
  <si>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</si>
  <si>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</si>
  <si>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</si>
  <si>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</si>
  <si>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</si>
  <si>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</si>
  <si>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</si>
  <si>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</si>
  <si>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</si>
  <si>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</si>
  <si>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</si>
  <si>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</si>
  <si>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</si>
  <si>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</si>
  <si>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</si>
  <si>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</si>
  <si>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</si>
  <si>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</si>
  <si>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</si>
  <si>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</si>
  <si>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</si>
  <si>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</si>
  <si>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</si>
  <si>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</si>
  <si>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</si>
  <si>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</si>
  <si>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</si>
  <si>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</si>
  <si>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</si>
  <si>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</si>
  <si>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</si>
  <si>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</si>
  <si>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</si>
  <si>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</si>
  <si>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</si>
  <si>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</si>
  <si>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</si>
  <si>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</si>
  <si>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</si>
  <si>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</si>
  <si>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</si>
  <si>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</si>
  <si>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</si>
  <si>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</si>
  <si>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</si>
  <si>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</si>
  <si>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</si>
  <si>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</si>
  <si>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</si>
  <si>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</si>
  <si>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</si>
  <si>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</si>
  <si>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</si>
  <si>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</si>
  <si>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</si>
  <si>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</si>
  <si>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</si>
  <si>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</si>
  <si>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</si>
  <si>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</si>
  <si>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</si>
  <si>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</si>
  <si>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</si>
  <si>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</si>
  <si>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</si>
  <si>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</si>
  <si>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</si>
  <si>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</si>
  <si>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</si>
  <si>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</si>
  <si>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</si>
  <si>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</si>
  <si>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</si>
  <si>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</si>
  <si>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</si>
  <si>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</si>
  <si>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</si>
  <si>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</si>
  <si>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</si>
  <si>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</si>
  <si>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</si>
  <si>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</si>
  <si>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</si>
  <si>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</si>
  <si>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</si>
  <si>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</si>
  <si>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</si>
  <si>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</si>
  <si>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</si>
  <si>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</si>
  <si>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</si>
  <si>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</si>
  <si>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</si>
  <si>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</si>
  <si>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</si>
  <si>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</si>
  <si>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</si>
  <si>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</si>
  <si>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</si>
  <si>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</si>
  <si>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</si>
  <si>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</si>
  <si>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</si>
  <si>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</si>
  <si>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</si>
  <si>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</si>
  <si>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</si>
  <si>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</si>
  <si>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</si>
  <si>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</si>
  <si>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</si>
  <si>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</si>
  <si>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</si>
  <si>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</si>
  <si>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</si>
  <si>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</si>
  <si>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</si>
  <si>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</si>
  <si>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</si>
  <si>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</si>
  <si>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</si>
  <si>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</si>
  <si>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</si>
  <si>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</si>
  <si>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</si>
  <si>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</si>
  <si>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</si>
  <si>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</si>
  <si>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</si>
  <si>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</si>
  <si>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</si>
  <si>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</si>
  <si>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</si>
  <si>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</si>
  <si>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</si>
  <si>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</si>
  <si>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</si>
  <si>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</si>
  <si>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</si>
  <si>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</si>
  <si>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</si>
  <si>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</si>
  <si>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</si>
  <si>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</si>
  <si>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</si>
  <si>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</si>
  <si>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</si>
  <si>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</si>
  <si>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</si>
  <si>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</si>
  <si>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</si>
  <si>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</si>
  <si>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</si>
  <si>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</si>
  <si>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</si>
  <si>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</si>
  <si>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</si>
  <si>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</si>
  <si>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</si>
  <si>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</si>
  <si>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</si>
  <si>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</si>
  <si>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</si>
  <si>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</si>
  <si>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</si>
  <si>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</si>
  <si>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</si>
  <si>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</si>
  <si>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</si>
  <si>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</si>
  <si>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</si>
  <si>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</si>
  <si>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</si>
  <si>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</si>
  <si>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</si>
  <si>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</si>
  <si>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</si>
  <si>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</si>
  <si>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</si>
  <si>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</si>
  <si>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</si>
  <si>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</si>
  <si>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</si>
  <si>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</si>
  <si>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</si>
  <si>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</si>
  <si>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</si>
  <si>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</si>
  <si>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</si>
  <si>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</si>
  <si>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</si>
  <si>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</si>
  <si>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</si>
  <si>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</si>
  <si>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</si>
  <si>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</si>
  <si>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</si>
  <si>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</si>
  <si>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</si>
  <si>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</si>
  <si>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</si>
  <si>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</si>
  <si>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</si>
  <si>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</si>
  <si>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</si>
  <si>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</si>
  <si>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</si>
  <si>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</si>
  <si>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</si>
  <si>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</si>
  <si>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</si>
  <si>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</si>
  <si>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</si>
  <si>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</si>
  <si>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</si>
  <si>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</si>
  <si>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</si>
  <si>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</si>
  <si>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</si>
  <si>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</si>
  <si>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</si>
  <si>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</si>
  <si>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</si>
  <si>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</si>
  <si>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</si>
  <si>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</si>
  <si>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</si>
  <si>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</si>
  <si>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</si>
  <si>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</si>
  <si>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</si>
  <si>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</si>
  <si>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</si>
  <si>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</si>
  <si>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</si>
  <si>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</si>
  <si>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</si>
  <si>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</si>
  <si>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</si>
  <si>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</si>
  <si>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</si>
  <si>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</si>
  <si>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</si>
  <si>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</si>
  <si>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</si>
  <si>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</si>
  <si>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</si>
  <si>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</si>
  <si>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</si>
  <si>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</si>
  <si>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</si>
  <si>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</si>
  <si>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</si>
  <si>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</si>
  <si>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</si>
  <si>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</si>
  <si>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</si>
  <si>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</si>
  <si>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</si>
  <si>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</si>
  <si>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</si>
  <si>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</si>
  <si>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</si>
  <si>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</si>
  <si>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</si>
  <si>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</si>
  <si>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</si>
  <si>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</si>
  <si>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</si>
  <si>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</si>
  <si>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</si>
  <si>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</si>
  <si>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</si>
  <si>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</si>
  <si>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</si>
  <si>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</si>
  <si>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</si>
  <si>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</si>
  <si>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</si>
  <si>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</si>
  <si>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</si>
  <si>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</si>
  <si>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</si>
  <si>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</si>
  <si>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</si>
  <si>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</si>
  <si>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</si>
  <si>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</si>
  <si>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</si>
  <si>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</si>
  <si>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</si>
  <si>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</si>
  <si>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</si>
  <si>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</si>
  <si>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</si>
  <si>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</si>
  <si>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</si>
  <si>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</si>
  <si>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</si>
  <si>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</si>
  <si>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</si>
  <si>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</si>
  <si>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</si>
  <si>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</si>
  <si>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</si>
  <si>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</si>
  <si>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</si>
  <si>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</si>
  <si>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</si>
  <si>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</si>
  <si>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</si>
  <si>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</si>
  <si>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</si>
  <si>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</si>
  <si>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</si>
  <si>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</si>
  <si>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</si>
  <si>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</si>
  <si>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</si>
  <si>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</si>
  <si>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</si>
  <si>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</si>
  <si>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</si>
  <si>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</si>
  <si>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</si>
  <si>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</si>
  <si>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</si>
  <si>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</si>
  <si>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</si>
  <si>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</si>
  <si>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</si>
  <si>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</si>
  <si>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</si>
  <si>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</si>
  <si>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</si>
  <si>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</si>
  <si>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</si>
  <si>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</si>
  <si>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</si>
  <si>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</si>
  <si>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</si>
  <si>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</si>
  <si>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</si>
  <si>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</si>
  <si>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</si>
  <si>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</si>
  <si>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</si>
  <si>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</si>
  <si>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</si>
  <si>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</si>
  <si>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</si>
  <si>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</si>
  <si>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</si>
  <si>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</si>
  <si>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</si>
  <si>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</si>
  <si>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</si>
  <si>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</si>
  <si>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</si>
  <si>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</si>
  <si>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</si>
  <si>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</si>
  <si>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</si>
  <si>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</si>
  <si>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</si>
  <si>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</si>
  <si>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</si>
  <si>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</si>
  <si>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</si>
  <si>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</si>
  <si>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</si>
  <si>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</si>
  <si>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</si>
  <si>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</si>
  <si>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</si>
  <si>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</si>
  <si>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</si>
  <si>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</si>
  <si>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</si>
  <si>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</si>
  <si>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</si>
  <si>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</si>
  <si>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</si>
  <si>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</si>
  <si>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</si>
  <si>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</si>
  <si>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</si>
  <si>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</si>
  <si>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</si>
  <si>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</si>
  <si>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</si>
  <si>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</si>
  <si>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</si>
  <si>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</si>
  <si>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</si>
  <si>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</si>
  <si>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</si>
  <si>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</si>
  <si>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</si>
  <si>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</si>
  <si>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</si>
  <si>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</si>
  <si>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</si>
  <si>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</si>
  <si>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</si>
  <si>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</si>
  <si>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</si>
  <si>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</si>
  <si>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</si>
  <si>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</si>
  <si>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</si>
  <si>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</si>
  <si>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</si>
  <si>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</si>
  <si>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</si>
  <si>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</si>
  <si>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</si>
  <si>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</si>
  <si>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</si>
  <si>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</si>
  <si>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</si>
  <si>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</si>
  <si>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</si>
  <si>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</si>
  <si>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</si>
  <si>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</si>
  <si>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</si>
  <si>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</si>
  <si>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</si>
  <si>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</si>
  <si>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</si>
  <si>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</si>
  <si>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</si>
  <si>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</si>
  <si>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</si>
  <si>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</si>
  <si>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</si>
  <si>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</si>
  <si>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</si>
  <si>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</si>
  <si>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</si>
  <si>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</si>
  <si>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</si>
  <si>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</si>
  <si>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</si>
  <si>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</si>
  <si>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</si>
  <si>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</si>
  <si>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</si>
  <si>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</si>
  <si>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</si>
  <si>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</si>
  <si>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</si>
  <si>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</si>
  <si>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</si>
  <si>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</si>
  <si>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</si>
  <si>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</si>
  <si>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</si>
  <si>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</si>
  <si>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</si>
  <si>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</si>
  <si>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</si>
  <si>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</si>
  <si>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</si>
  <si>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</si>
  <si>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</si>
  <si>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</si>
  <si>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</si>
  <si>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</si>
  <si>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</si>
  <si>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</si>
  <si>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</si>
  <si>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</si>
  <si>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</si>
  <si>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</si>
  <si>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</si>
  <si>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</si>
  <si>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</si>
  <si>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</si>
  <si>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</si>
  <si>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</si>
  <si>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</si>
  <si>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</si>
  <si>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</si>
  <si>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</si>
  <si>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</si>
  <si>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</si>
  <si>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</si>
  <si>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</si>
  <si>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</si>
  <si>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</si>
  <si>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</si>
  <si>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</si>
  <si>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</si>
  <si>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</si>
  <si>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</si>
  <si>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</si>
  <si>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</si>
  <si>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</si>
  <si>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</si>
  <si>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</si>
  <si>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</si>
  <si>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</si>
  <si>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</si>
  <si>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</si>
  <si>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</si>
  <si>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</si>
  <si>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</si>
  <si>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</si>
  <si>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</si>
  <si>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</si>
  <si>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</si>
  <si>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</si>
  <si>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</si>
  <si>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</si>
  <si>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</si>
  <si>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</si>
  <si>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</si>
  <si>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</si>
  <si>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</si>
  <si>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</si>
  <si>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</si>
  <si>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</si>
  <si>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</si>
  <si>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</si>
  <si>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</si>
  <si>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</si>
  <si>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</si>
  <si>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</si>
  <si>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</si>
  <si>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</si>
  <si>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</si>
  <si>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</si>
  <si>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</si>
  <si>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</si>
  <si>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</si>
  <si>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</si>
  <si>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</si>
  <si>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</si>
  <si>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</si>
  <si>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</si>
  <si>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</si>
  <si>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</si>
  <si>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</si>
  <si>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</si>
  <si>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</si>
  <si>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</si>
  <si>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</si>
  <si>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</si>
  <si>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</si>
  <si>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</si>
  <si>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</si>
  <si>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</si>
  <si>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</si>
  <si>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</si>
  <si>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</si>
  <si>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</si>
  <si>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</si>
  <si>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</si>
  <si>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</si>
  <si>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</si>
  <si>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</si>
  <si>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</si>
  <si>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</si>
  <si>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</si>
  <si>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</si>
  <si>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</si>
  <si>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</si>
  <si>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</si>
  <si>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</si>
  <si>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</si>
  <si>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</si>
  <si>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</si>
  <si>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</si>
  <si>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</si>
  <si>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</si>
  <si>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</si>
  <si>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</si>
  <si>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</si>
  <si>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</si>
  <si>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</si>
  <si>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</si>
  <si>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</si>
  <si>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</si>
  <si>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</si>
  <si>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</si>
  <si>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</si>
  <si>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</si>
  <si>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</si>
  <si>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</si>
  <si>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</si>
  <si>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</si>
  <si>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</si>
  <si>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</si>
  <si>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</si>
  <si>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</si>
  <si>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</si>
  <si>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</si>
  <si>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</si>
  <si>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</si>
  <si>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</si>
  <si>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</si>
  <si>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</si>
  <si>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</si>
  <si>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</si>
  <si>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</si>
  <si>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</si>
  <si>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</si>
  <si>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</si>
  <si>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</si>
  <si>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</si>
  <si>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</si>
  <si>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</si>
  <si>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</si>
  <si>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</si>
  <si>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</si>
  <si>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</si>
  <si>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</si>
  <si>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</si>
  <si>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</si>
  <si>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</si>
  <si>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</si>
  <si>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</si>
  <si>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</si>
  <si>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</si>
  <si>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</si>
  <si>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</si>
  <si>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</si>
  <si>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</si>
  <si>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</si>
  <si>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</si>
  <si>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</si>
  <si>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</si>
  <si>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</si>
  <si>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</si>
  <si>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</si>
  <si>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</si>
  <si>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</si>
  <si>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</si>
  <si>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</si>
  <si>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</si>
  <si>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</si>
  <si>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</si>
  <si>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</si>
  <si>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</si>
  <si>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</si>
  <si>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</si>
  <si>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</si>
  <si>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</si>
  <si>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</si>
  <si>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</si>
  <si>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</si>
  <si>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</si>
  <si>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</si>
  <si>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</si>
  <si>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</si>
  <si>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</si>
  <si>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</si>
  <si>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</si>
  <si>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</si>
  <si>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</si>
  <si>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</si>
  <si>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</si>
  <si>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</si>
  <si>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</si>
  <si>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</si>
  <si>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</si>
  <si>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</si>
  <si>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</si>
  <si>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</si>
  <si>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</si>
  <si>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</si>
  <si>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</si>
  <si>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</si>
  <si>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</si>
  <si>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</si>
  <si>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</si>
  <si>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</si>
  <si>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</si>
  <si>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</si>
  <si>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</si>
  <si>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</si>
  <si>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</si>
  <si>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</si>
  <si>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</si>
  <si>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</si>
  <si>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</si>
  <si>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</si>
  <si>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</si>
  <si>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</si>
  <si>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</si>
  <si>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</si>
  <si>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</si>
  <si>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</si>
  <si>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</si>
  <si>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</si>
  <si>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</si>
  <si>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</si>
  <si>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</si>
  <si>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</si>
  <si>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</si>
  <si>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</si>
  <si>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</si>
  <si>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</si>
  <si>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</si>
  <si>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</si>
  <si>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</si>
  <si>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</si>
  <si>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</si>
  <si>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</si>
  <si>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</si>
  <si>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</si>
  <si>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</si>
  <si>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</si>
  <si>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</si>
  <si>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</si>
  <si>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</si>
  <si>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</si>
  <si>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</si>
  <si>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</si>
  <si>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</si>
  <si>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</si>
  <si>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</si>
  <si>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</si>
  <si>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</si>
  <si>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</si>
  <si>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</si>
  <si>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</si>
  <si>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</si>
  <si>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</si>
  <si>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</si>
  <si>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</si>
  <si>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</si>
  <si>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</si>
  <si>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</si>
  <si>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</si>
  <si>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</si>
  <si>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</si>
  <si>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</si>
  <si>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</si>
  <si>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</si>
  <si>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</si>
  <si>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</si>
  <si>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</si>
  <si>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</si>
  <si>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</si>
  <si>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</si>
  <si>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</si>
  <si>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</si>
  <si>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</si>
  <si>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</si>
  <si>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</si>
  <si>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</si>
  <si>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</si>
  <si>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</si>
  <si>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</si>
  <si>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</si>
  <si>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</si>
  <si>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</si>
  <si>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</si>
  <si>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</si>
  <si>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</si>
  <si>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</si>
  <si>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</si>
  <si>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</si>
  <si>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</si>
  <si>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</si>
  <si>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</si>
  <si>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</si>
  <si>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</si>
  <si>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</si>
  <si>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</si>
  <si>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</si>
  <si>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</si>
  <si>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</si>
  <si>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</si>
  <si>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</si>
  <si>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</si>
  <si>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</si>
  <si>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</si>
  <si>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</si>
  <si>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</si>
  <si>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</si>
  <si>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</si>
  <si>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</si>
  <si>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</si>
  <si>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</si>
  <si>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</si>
  <si>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</si>
  <si>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</si>
  <si>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</si>
  <si>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</si>
  <si>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</si>
  <si>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</si>
  <si>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</si>
  <si>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</si>
  <si>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</si>
  <si>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</si>
  <si>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</si>
  <si>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</si>
  <si>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</si>
  <si>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</si>
  <si>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</si>
  <si>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</si>
  <si>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</si>
  <si>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</si>
  <si>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</si>
  <si>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</si>
  <si>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</si>
  <si>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</si>
  <si>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</si>
  <si>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</si>
  <si>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</si>
  <si>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</si>
  <si>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</si>
  <si>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</si>
  <si>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</si>
  <si>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</si>
  <si>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</si>
  <si>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</si>
  <si>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</si>
  <si>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</si>
  <si>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</si>
  <si>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</si>
  <si>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</si>
  <si>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</si>
  <si>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</si>
  <si>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</si>
  <si>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</si>
  <si>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</si>
  <si>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</si>
  <si>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</si>
  <si>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</si>
  <si>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</si>
  <si>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</si>
  <si>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</si>
  <si>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</si>
  <si>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</si>
  <si>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</si>
  <si>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</si>
  <si>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</si>
  <si>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</si>
  <si>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</si>
  <si>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</si>
  <si>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</si>
  <si>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</si>
  <si>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</si>
  <si>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</si>
  <si>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</si>
  <si>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</si>
  <si>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</si>
  <si>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</si>
  <si>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</si>
  <si>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</si>
  <si>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</si>
  <si>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</si>
  <si>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</si>
  <si>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</si>
  <si>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</si>
  <si>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</si>
  <si>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</si>
  <si>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</si>
  <si>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</si>
  <si>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</si>
  <si>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</si>
  <si>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</si>
  <si>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</si>
  <si>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</si>
  <si>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</si>
  <si>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</si>
  <si>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</si>
  <si>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</si>
  <si>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</si>
  <si>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</si>
  <si>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</si>
  <si>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</si>
  <si>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</si>
  <si>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</si>
  <si>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</si>
  <si>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</si>
  <si>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</si>
  <si>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</si>
  <si>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</si>
  <si>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</si>
  <si>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</si>
  <si>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</si>
  <si>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</si>
  <si>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</si>
  <si>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</si>
  <si>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</si>
  <si>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</si>
  <si>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</si>
  <si>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</si>
  <si>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</si>
  <si>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</si>
  <si>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</si>
  <si>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</si>
  <si>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</si>
  <si>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</si>
  <si>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</si>
  <si>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</si>
  <si>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</si>
  <si>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</si>
  <si>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</si>
  <si>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</si>
  <si>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</si>
  <si>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</si>
  <si>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</si>
  <si>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</si>
  <si>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</si>
  <si>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</si>
  <si>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</si>
  <si>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</si>
  <si>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</si>
  <si>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</si>
  <si>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</si>
  <si>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</si>
  <si>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</si>
  <si>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</si>
  <si>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</si>
  <si>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</si>
  <si>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</si>
  <si>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</si>
  <si>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</si>
  <si>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</si>
  <si>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</si>
  <si>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</si>
  <si>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</si>
  <si>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</si>
  <si>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</si>
  <si>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</si>
  <si>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</si>
  <si>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</si>
  <si>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</si>
  <si>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</si>
  <si>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</si>
  <si>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</si>
  <si>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</si>
  <si>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</si>
  <si>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</si>
  <si>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</si>
  <si>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</si>
  <si>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</si>
  <si>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</si>
  <si>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</si>
  <si>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</si>
  <si>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</si>
  <si>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</si>
  <si>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</si>
  <si>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</si>
  <si>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</si>
  <si>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</si>
  <si>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</si>
  <si>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</si>
  <si>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</si>
  <si>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</si>
  <si>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</si>
  <si>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</si>
  <si>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</si>
  <si>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</si>
  <si>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</si>
  <si>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</si>
  <si>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</si>
  <si>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</si>
  <si>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</si>
  <si>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</si>
  <si>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</si>
  <si>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</si>
  <si>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</si>
  <si>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</si>
  <si>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</si>
  <si>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</si>
  <si>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</si>
  <si>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</si>
  <si>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</si>
  <si>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</si>
  <si>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</si>
  <si>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</si>
  <si>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</si>
  <si>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</si>
  <si>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</si>
  <si>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</si>
  <si>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</si>
  <si>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</si>
  <si>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</si>
  <si>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</si>
  <si>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</si>
  <si>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</si>
  <si>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</si>
  <si>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</si>
  <si>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</si>
  <si>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</si>
  <si>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</si>
  <si>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</si>
  <si>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</si>
  <si>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</si>
  <si>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</si>
  <si>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</si>
  <si>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</si>
  <si>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</si>
  <si>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</si>
  <si>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</si>
  <si>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</si>
  <si>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</si>
  <si>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</si>
  <si>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</si>
  <si>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</si>
  <si>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</si>
  <si>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</si>
  <si>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</si>
  <si>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</si>
  <si>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</si>
  <si>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</si>
  <si>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</si>
  <si>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</si>
  <si>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</si>
  <si>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</si>
  <si>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</si>
  <si>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</si>
  <si>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</si>
  <si>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</si>
  <si>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</si>
  <si>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</si>
  <si>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</si>
  <si>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</si>
  <si>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</si>
  <si>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</si>
  <si>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</si>
  <si>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</si>
  <si>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</si>
  <si>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</si>
  <si>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</si>
  <si>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</si>
  <si>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</si>
  <si>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</si>
  <si>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</si>
  <si>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</si>
  <si>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</si>
  <si>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</si>
  <si>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</si>
  <si>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</si>
  <si>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</si>
  <si>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</si>
  <si>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</si>
  <si>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</si>
  <si>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</si>
  <si>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</si>
  <si>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</si>
  <si>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</si>
  <si>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</si>
  <si>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</si>
  <si>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</si>
  <si>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</si>
  <si>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</si>
  <si>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</si>
  <si>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</si>
  <si>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</si>
  <si>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</si>
  <si>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</si>
  <si>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</si>
  <si>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</si>
  <si>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</si>
  <si>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</si>
  <si>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</si>
  <si>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</si>
  <si>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</si>
  <si>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</si>
  <si>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</si>
  <si>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</si>
  <si>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</si>
  <si>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</si>
  <si>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</si>
  <si>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</si>
  <si>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</si>
  <si>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</si>
  <si>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</si>
  <si>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</si>
  <si>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</si>
  <si>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</si>
  <si>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</si>
  <si>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</si>
  <si>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</si>
  <si>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</si>
  <si>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</si>
  <si>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</si>
  <si>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</si>
  <si>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</si>
  <si>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</si>
  <si>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</si>
  <si>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</si>
  <si>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</si>
  <si>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</si>
  <si>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</si>
  <si>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</si>
  <si>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</si>
  <si>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</si>
  <si>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</si>
  <si>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</si>
  <si>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</si>
  <si>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</si>
  <si>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</si>
  <si>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</si>
  <si>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</si>
  <si>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</si>
  <si>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</si>
  <si>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</si>
  <si>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</si>
  <si>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</si>
  <si>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</si>
  <si>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</si>
  <si>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</si>
  <si>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</si>
  <si>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</si>
  <si>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</si>
  <si>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</si>
  <si>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</si>
  <si>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</si>
  <si>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</si>
  <si>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</si>
  <si>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</si>
  <si>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</si>
  <si>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</si>
  <si>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</si>
  <si>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</si>
  <si>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</si>
  <si>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</si>
  <si>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</si>
  <si>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</si>
  <si>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</si>
  <si>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</si>
  <si>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</si>
  <si>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</si>
  <si>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</si>
  <si>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</si>
  <si>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</si>
  <si>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</si>
  <si>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</si>
  <si>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</si>
  <si>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</si>
  <si>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</si>
  <si>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</si>
  <si>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</si>
  <si>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</si>
  <si>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</si>
  <si>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</si>
  <si>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</si>
  <si>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</si>
  <si>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</si>
  <si>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</si>
  <si>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</si>
  <si>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</si>
  <si>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</si>
  <si>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</si>
  <si>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</si>
  <si>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</si>
  <si>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</si>
  <si>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</si>
  <si>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</si>
  <si>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</si>
  <si>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</si>
  <si>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</si>
  <si>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</si>
  <si>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</si>
  <si>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</si>
  <si>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</si>
  <si>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</si>
  <si>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</si>
  <si>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</si>
  <si>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</si>
  <si>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</si>
  <si>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</si>
  <si>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</si>
  <si>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</si>
  <si>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</si>
  <si>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</si>
  <si>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</si>
  <si>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</si>
  <si>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</si>
  <si>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</si>
  <si>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</si>
  <si>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</si>
  <si>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</si>
  <si>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</si>
  <si>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</si>
  <si>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</si>
  <si>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</si>
  <si>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</si>
  <si>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</si>
  <si>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</si>
  <si>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</si>
  <si>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</si>
  <si>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</si>
  <si>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</si>
  <si>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</si>
  <si>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</si>
  <si>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</si>
  <si>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</si>
  <si>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</si>
  <si>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</si>
  <si>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</si>
  <si>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</si>
  <si>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</si>
  <si>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</si>
  <si>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</si>
  <si>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</si>
  <si>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</si>
  <si>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</si>
  <si>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</si>
  <si>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</si>
  <si>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</si>
  <si>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</si>
  <si>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</si>
  <si>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</si>
  <si>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</si>
  <si>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</si>
  <si>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</si>
  <si>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</si>
  <si>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</si>
  <si>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</si>
  <si>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</si>
  <si>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</si>
  <si>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</si>
  <si>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</si>
  <si>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</si>
  <si>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</si>
  <si>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</si>
  <si>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</si>
  <si>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</si>
  <si>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</si>
  <si>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</si>
  <si>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</si>
  <si>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</si>
  <si>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</si>
  <si>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</si>
  <si>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</si>
  <si>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</si>
  <si>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</si>
  <si>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</si>
  <si>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</si>
  <si>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</si>
  <si>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</si>
  <si>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</si>
  <si>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</si>
  <si>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</si>
  <si>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</si>
  <si>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</si>
  <si>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</si>
  <si>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</si>
  <si>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</si>
  <si>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</si>
  <si>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</si>
  <si>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</si>
  <si>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</si>
  <si>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</si>
  <si>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</si>
  <si>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</si>
  <si>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</si>
  <si>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</si>
  <si>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</si>
  <si>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</si>
  <si>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</si>
  <si>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</si>
  <si>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</si>
  <si>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</si>
  <si>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</si>
  <si>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</si>
  <si>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</si>
  <si>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</si>
  <si>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</si>
  <si>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</si>
  <si>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</si>
  <si>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</si>
  <si>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</si>
  <si>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</si>
  <si>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</si>
  <si>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</si>
  <si>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</si>
  <si>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</si>
  <si>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</si>
  <si>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</si>
  <si>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</si>
  <si>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</si>
  <si>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</si>
  <si>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</si>
  <si>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</si>
  <si>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</si>
  <si>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</si>
  <si>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</si>
  <si>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</si>
  <si>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</si>
  <si>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</si>
  <si>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</si>
  <si>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</si>
  <si>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</si>
  <si>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</si>
  <si>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</si>
  <si>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</si>
  <si>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</si>
  <si>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</si>
  <si>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</si>
  <si>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</si>
  <si>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</si>
  <si>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</si>
  <si>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</si>
  <si>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</si>
  <si>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</si>
  <si>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</si>
  <si>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</si>
  <si>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</si>
  <si>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</si>
  <si>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</si>
  <si>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</si>
  <si>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</si>
  <si>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</si>
  <si>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</si>
  <si>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</si>
  <si>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</si>
  <si>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</si>
  <si>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</si>
  <si>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</si>
  <si>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</si>
  <si>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</si>
  <si>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</si>
  <si>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</si>
  <si>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</si>
  <si>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</si>
  <si>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</si>
  <si>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</si>
  <si>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</si>
  <si>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</si>
  <si>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</si>
  <si>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</si>
  <si>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</si>
  <si>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</si>
  <si>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</si>
  <si>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</si>
  <si>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</si>
  <si>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</si>
  <si>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</si>
  <si>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</si>
  <si>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</si>
  <si>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</si>
  <si>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</si>
  <si>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</si>
  <si>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</si>
  <si>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</si>
  <si>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</si>
  <si>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</si>
  <si>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</si>
  <si>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</si>
  <si>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</si>
  <si>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</si>
  <si>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</si>
  <si>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</si>
  <si>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</si>
  <si>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</si>
  <si>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</si>
  <si>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</si>
  <si>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</si>
  <si>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</si>
  <si>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</si>
  <si>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</si>
  <si>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</si>
  <si>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</si>
  <si>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</si>
  <si>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</si>
  <si>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</si>
  <si>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</si>
  <si>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</si>
  <si>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</si>
  <si>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</si>
  <si>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</si>
  <si>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</si>
  <si>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</si>
  <si>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</si>
  <si>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</si>
  <si>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</si>
  <si>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</si>
  <si>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</si>
  <si>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</si>
  <si>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</si>
  <si>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</si>
  <si>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</si>
  <si>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</si>
  <si>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</si>
  <si>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</si>
  <si>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</si>
  <si>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</si>
  <si>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</si>
  <si>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</si>
  <si>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</si>
  <si>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</si>
  <si>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</si>
  <si>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</si>
  <si>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</si>
  <si>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</si>
  <si>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</si>
  <si>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</si>
  <si>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</si>
  <si>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</si>
  <si>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</si>
  <si>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</si>
  <si>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</si>
  <si>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</si>
  <si>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</si>
  <si>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</si>
  <si>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</si>
  <si>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</si>
  <si>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</si>
  <si>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</si>
  <si>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</si>
  <si>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</si>
  <si>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</si>
  <si>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</si>
  <si>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</si>
  <si>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</si>
  <si>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</si>
  <si>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</si>
  <si>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</si>
  <si>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</si>
  <si>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</si>
  <si>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</si>
  <si>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</si>
  <si>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</si>
  <si>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</si>
  <si>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</si>
  <si>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</si>
  <si>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</si>
  <si>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</si>
  <si>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</si>
  <si>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</si>
  <si>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</si>
  <si>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</si>
  <si>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</si>
  <si>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</si>
  <si>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</si>
  <si>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</si>
  <si>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</si>
  <si>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</si>
  <si>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</si>
  <si>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</si>
  <si>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</si>
  <si>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</si>
  <si>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</si>
  <si>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</si>
  <si>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</si>
  <si>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</si>
  <si>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</si>
  <si>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</si>
  <si>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</si>
  <si>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</si>
  <si>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</si>
  <si>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</si>
  <si>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</si>
  <si>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</si>
  <si>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</si>
  <si>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</si>
  <si>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</si>
  <si>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</si>
  <si>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</si>
  <si>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</si>
  <si>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</si>
  <si>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</si>
  <si>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</si>
  <si>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</si>
  <si>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</si>
  <si>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</si>
  <si>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</si>
  <si>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</si>
  <si>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</si>
  <si>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</si>
  <si>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</si>
  <si>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</si>
  <si>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</si>
  <si>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</si>
  <si>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</si>
  <si>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</si>
  <si>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</si>
  <si>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</si>
  <si>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</si>
  <si>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</si>
  <si>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</si>
  <si>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</si>
  <si>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</si>
  <si>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</si>
  <si>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</si>
  <si>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</si>
  <si>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</si>
  <si>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</si>
  <si>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</si>
  <si>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</si>
  <si>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</si>
  <si>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</si>
  <si>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</si>
  <si>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</si>
  <si>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</si>
  <si>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</si>
  <si>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</si>
  <si>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</si>
  <si>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</si>
  <si>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</si>
  <si>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</si>
  <si>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</si>
  <si>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</si>
  <si>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</si>
  <si>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</si>
  <si>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</si>
  <si>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</si>
  <si>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</si>
  <si>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</si>
  <si>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</si>
  <si>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</si>
  <si>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</si>
  <si>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</si>
  <si>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</si>
  <si>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</si>
  <si>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</si>
  <si>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</si>
  <si>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</si>
  <si>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</si>
  <si>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</si>
  <si>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</si>
  <si>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</si>
  <si>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</si>
  <si>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</si>
  <si>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</si>
  <si>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</si>
  <si>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</si>
  <si>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</si>
  <si>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</si>
  <si>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</si>
  <si>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</si>
  <si>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</si>
  <si>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</si>
  <si>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</si>
  <si>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</si>
  <si>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</si>
  <si>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</si>
  <si>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</si>
  <si>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</si>
  <si>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</si>
  <si>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</si>
  <si>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</si>
  <si>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</si>
  <si>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</si>
  <si>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</si>
  <si>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</si>
  <si>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</si>
  <si>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</si>
  <si>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</si>
  <si>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</si>
  <si>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</si>
  <si>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</si>
  <si>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</si>
  <si>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</si>
  <si>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</si>
  <si>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</si>
  <si>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</si>
  <si>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</si>
  <si>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</si>
  <si>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</si>
  <si>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</si>
  <si>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</si>
  <si>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</si>
  <si>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</si>
  <si>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</si>
  <si>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</si>
  <si>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</si>
  <si>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</si>
  <si>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</si>
  <si>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</si>
  <si>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</si>
  <si>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</si>
  <si>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</si>
  <si>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</si>
  <si>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</si>
  <si>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</si>
  <si>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</si>
  <si>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</si>
  <si>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</si>
  <si>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</si>
  <si>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</si>
  <si>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</si>
  <si>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</si>
  <si>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</si>
  <si>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</si>
  <si>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</si>
  <si>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</si>
  <si>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</si>
  <si>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</si>
  <si>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</si>
  <si>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</si>
  <si>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</si>
  <si>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</si>
  <si>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</si>
  <si>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</si>
  <si>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</si>
  <si>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</si>
  <si>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</si>
  <si>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</si>
  <si>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</si>
  <si>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</si>
  <si>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</si>
  <si>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</si>
  <si>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</si>
  <si>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</si>
  <si>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</si>
  <si>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</si>
  <si>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</si>
  <si>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</si>
  <si>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</si>
  <si>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</si>
  <si>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</si>
  <si>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</si>
  <si>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</si>
  <si>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</si>
  <si>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</si>
  <si>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</si>
  <si>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</si>
  <si>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</si>
  <si>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</si>
  <si>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</si>
  <si>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</si>
  <si>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</si>
  <si>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</si>
  <si>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</si>
  <si>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</si>
  <si>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</si>
  <si>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</si>
  <si>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</si>
  <si>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</si>
  <si>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</si>
  <si>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</si>
  <si>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</si>
  <si>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</si>
  <si>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</si>
  <si>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</si>
  <si>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</si>
  <si>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</si>
  <si>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</si>
  <si>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</si>
  <si>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</si>
  <si>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</si>
  <si>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</si>
  <si>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</si>
  <si>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</si>
  <si>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</si>
  <si>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</si>
  <si>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</si>
  <si>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</si>
  <si>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</si>
  <si>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</si>
  <si>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</si>
  <si>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</si>
  <si>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</si>
  <si>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</si>
  <si>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</si>
  <si>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</si>
  <si>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</si>
  <si>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</si>
  <si>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</si>
  <si>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</si>
  <si>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</si>
  <si>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</si>
  <si>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</si>
  <si>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</si>
  <si>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</si>
  <si>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</si>
  <si>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</si>
  <si>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</si>
  <si>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</si>
  <si>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</si>
  <si>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</si>
  <si>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</si>
  <si>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</si>
  <si>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</si>
  <si>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</si>
  <si>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</si>
  <si>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</si>
  <si>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</si>
  <si>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</si>
  <si>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</si>
  <si>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</si>
  <si>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</si>
  <si>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</si>
  <si>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</si>
  <si>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</si>
  <si>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</si>
  <si>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</si>
  <si>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</si>
  <si>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</si>
  <si>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</si>
  <si>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</si>
  <si>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</si>
  <si>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</si>
  <si>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</si>
  <si>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</si>
  <si>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</si>
  <si>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</si>
  <si>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</si>
  <si>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</si>
  <si>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</si>
  <si>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</si>
  <si>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</si>
  <si>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</si>
  <si>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</si>
  <si>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</si>
  <si>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</si>
  <si>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</si>
  <si>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</si>
  <si>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</si>
  <si>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</si>
  <si>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</si>
  <si>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</si>
  <si>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</si>
  <si>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</si>
  <si>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</si>
  <si>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</si>
  <si>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</si>
  <si>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</si>
  <si>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</si>
  <si>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</si>
  <si>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</si>
  <si>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</si>
  <si>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</si>
  <si>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</si>
  <si>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</si>
  <si>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</si>
  <si>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</si>
  <si>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</si>
  <si>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</si>
  <si>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</si>
  <si>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</si>
  <si>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</si>
  <si>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</si>
  <si>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</si>
  <si>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</si>
  <si>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</si>
  <si>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</si>
  <si>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</si>
  <si>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</si>
  <si>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</si>
  <si>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</si>
  <si>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</si>
  <si>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</si>
  <si>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</si>
  <si>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</si>
  <si>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</si>
  <si>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</si>
  <si>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</si>
  <si>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</si>
  <si>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</si>
  <si>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</si>
  <si>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</si>
  <si>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</si>
  <si>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</si>
  <si>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</si>
  <si>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</si>
  <si>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</si>
  <si>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</si>
  <si>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</si>
  <si>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</si>
  <si>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</si>
  <si>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</si>
  <si>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</si>
  <si>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</si>
  <si>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</si>
  <si>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</si>
  <si>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</si>
  <si>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</si>
  <si>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</si>
  <si>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</si>
  <si>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</si>
  <si>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</si>
  <si>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</si>
  <si>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</si>
  <si>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</si>
  <si>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</si>
  <si>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</si>
  <si>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</si>
  <si>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</si>
  <si>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</si>
  <si>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</si>
  <si>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</si>
  <si>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</si>
  <si>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</si>
  <si>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</si>
  <si>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</si>
  <si>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</si>
  <si>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</si>
  <si>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</si>
  <si>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</si>
  <si>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</si>
  <si>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</si>
  <si>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</si>
  <si>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</si>
  <si>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</si>
  <si>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</si>
  <si>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</si>
  <si>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</si>
  <si>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</si>
  <si>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</si>
  <si>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</si>
  <si>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</si>
  <si>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</si>
  <si>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</si>
  <si>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</si>
  <si>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</si>
  <si>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</si>
  <si>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</si>
  <si>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</si>
  <si>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</si>
  <si>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</si>
  <si>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</si>
  <si>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</si>
  <si>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</si>
  <si>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</si>
  <si>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</si>
  <si>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</si>
  <si>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</si>
  <si>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</si>
  <si>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</si>
  <si>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</si>
  <si>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</si>
  <si>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</si>
  <si>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</si>
  <si>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</si>
  <si>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</si>
  <si>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</si>
  <si>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</si>
  <si>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</si>
  <si>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</si>
  <si>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</si>
  <si>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</si>
  <si>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</si>
  <si>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</si>
  <si>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</si>
  <si>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</si>
  <si>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</si>
  <si>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</si>
  <si>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</si>
  <si>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</si>
  <si>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</si>
  <si>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</si>
  <si>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</si>
  <si>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</si>
  <si>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</si>
  <si>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</si>
  <si>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</si>
  <si>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</si>
  <si>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</si>
  <si>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</si>
  <si>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</si>
  <si>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</si>
  <si>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</si>
  <si>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</si>
  <si>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</si>
  <si>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</si>
  <si>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</si>
  <si>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</si>
  <si>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</si>
  <si>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</si>
  <si>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</si>
  <si>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</si>
  <si>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</si>
  <si>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</si>
  <si>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</si>
  <si>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</si>
  <si>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</si>
  <si>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</si>
  <si>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</si>
  <si>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</si>
  <si>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</si>
  <si>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</si>
  <si>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</si>
  <si>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</si>
  <si>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</si>
  <si>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</si>
  <si>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</si>
  <si>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</si>
  <si>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</si>
  <si>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</si>
  <si>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</si>
  <si>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</si>
  <si>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</si>
  <si>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</si>
  <si>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</si>
  <si>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</si>
  <si>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</si>
  <si>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</si>
  <si>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</si>
  <si>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</si>
  <si>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</si>
  <si>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</si>
  <si>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</si>
  <si>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</si>
  <si>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</si>
  <si>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</si>
  <si>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</si>
  <si>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</si>
  <si>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</si>
  <si>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</si>
  <si>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</si>
  <si>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</si>
  <si>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</si>
  <si>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</si>
  <si>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</si>
  <si>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</si>
  <si>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</si>
  <si>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</si>
  <si>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</si>
  <si>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</si>
  <si>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</si>
  <si>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</si>
  <si>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</si>
  <si>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</si>
  <si>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</si>
  <si>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</si>
  <si>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</si>
  <si>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</si>
  <si>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</si>
  <si>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</si>
  <si>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</si>
  <si>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</si>
  <si>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</si>
  <si>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</si>
  <si>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</si>
  <si>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</si>
  <si>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</si>
  <si>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</si>
  <si>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</si>
  <si>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</si>
  <si>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</si>
  <si>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</si>
  <si>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</si>
  <si>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</si>
  <si>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</si>
  <si>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</si>
  <si>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</si>
  <si>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</si>
  <si>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</si>
  <si>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</si>
  <si>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</si>
  <si>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</si>
  <si>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</si>
  <si>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</si>
  <si>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</si>
  <si>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</si>
  <si>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</si>
  <si>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</si>
  <si>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</si>
  <si>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</si>
  <si>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</si>
  <si>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</si>
  <si>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</si>
  <si>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</si>
  <si>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</si>
  <si>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</si>
  <si>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</si>
  <si>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</si>
  <si>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</si>
  <si>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</si>
  <si>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</si>
  <si>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</si>
  <si>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</si>
  <si>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</si>
  <si>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</si>
  <si>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</si>
  <si>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</si>
  <si>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</si>
  <si>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</si>
  <si>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</si>
  <si>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</si>
  <si>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</si>
  <si>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</si>
  <si>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</si>
  <si>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</si>
  <si>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</si>
  <si>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</si>
  <si>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</si>
  <si>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</si>
  <si>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</si>
  <si>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</si>
  <si>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</si>
  <si>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</si>
  <si>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</si>
  <si>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</si>
  <si>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</si>
  <si>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</si>
  <si>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</si>
  <si>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</si>
  <si>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</si>
  <si>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</si>
  <si>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</si>
  <si>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</si>
  <si>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</si>
  <si>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</si>
  <si>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</si>
  <si>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</si>
  <si>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</si>
  <si>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</si>
  <si>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</si>
  <si>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</si>
  <si>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</si>
  <si>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</si>
  <si>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</si>
  <si>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</si>
  <si>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</si>
  <si>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</si>
  <si>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</si>
  <si>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</si>
  <si>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</si>
  <si>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</si>
  <si>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</si>
  <si>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</si>
  <si>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</si>
  <si>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</si>
  <si>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</si>
  <si>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</si>
  <si>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</si>
  <si>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</si>
  <si>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</si>
  <si>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</si>
  <si>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</si>
  <si>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</si>
  <si>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</si>
  <si>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</si>
  <si>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</si>
  <si>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</si>
  <si>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</si>
  <si>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</si>
  <si>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</si>
  <si>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</si>
  <si>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</si>
  <si>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</si>
  <si>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</si>
  <si>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</si>
  <si>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</si>
  <si>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</si>
  <si>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</si>
  <si>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</si>
  <si>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</si>
  <si>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</si>
  <si>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</si>
  <si>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</si>
  <si>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</si>
  <si>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</si>
  <si>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</si>
  <si>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</si>
  <si>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</si>
  <si>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</si>
  <si>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</si>
  <si>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</si>
  <si>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</si>
  <si>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</si>
  <si>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</si>
  <si>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</si>
  <si>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</si>
  <si>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</si>
  <si>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</si>
  <si>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</si>
  <si>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</si>
  <si>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</si>
  <si>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</si>
  <si>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</si>
  <si>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</si>
  <si>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</si>
  <si>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</si>
  <si>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</si>
  <si>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</si>
  <si>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</si>
  <si>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</si>
  <si>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</si>
  <si>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</si>
  <si>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</si>
  <si>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</si>
  <si>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</si>
  <si>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</si>
  <si>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</si>
  <si>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</si>
  <si>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</si>
  <si>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</si>
  <si>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</si>
  <si>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</si>
  <si>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</si>
  <si>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</si>
  <si>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</si>
  <si>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</si>
  <si>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</si>
  <si>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</si>
  <si>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</si>
  <si>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</si>
  <si>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</si>
  <si>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</si>
  <si>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</si>
  <si>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</si>
  <si>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</si>
  <si>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</si>
  <si>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</si>
  <si>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</si>
  <si>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</si>
  <si>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</si>
  <si>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</si>
  <si>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</si>
  <si>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</si>
  <si>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</si>
  <si>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</si>
  <si>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</si>
  <si>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</si>
  <si>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</si>
  <si>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</si>
  <si>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</si>
  <si>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</si>
  <si>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</si>
  <si>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</si>
  <si>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</si>
  <si>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</si>
  <si>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</si>
  <si>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</si>
  <si>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</si>
  <si>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</si>
  <si>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</si>
  <si>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</si>
  <si>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</si>
  <si>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</si>
  <si>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</si>
  <si>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</si>
  <si>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</si>
  <si>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</si>
  <si>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</si>
  <si>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</si>
  <si>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</si>
  <si>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</si>
  <si>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</si>
  <si>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</si>
  <si>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</si>
  <si>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</si>
  <si>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</si>
  <si>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</si>
  <si>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</si>
  <si>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</si>
  <si>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</si>
  <si>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</si>
  <si>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</si>
  <si>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</si>
  <si>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</si>
  <si>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</si>
  <si>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</si>
  <si>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</si>
  <si>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</si>
  <si>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</si>
  <si>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</si>
  <si>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</si>
  <si>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</si>
  <si>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</si>
  <si>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</si>
  <si>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</si>
  <si>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</si>
  <si>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</si>
  <si>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</si>
  <si>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</si>
  <si>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</si>
  <si>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</si>
  <si>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</si>
  <si>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</si>
  <si>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</si>
  <si>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</si>
  <si>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</si>
  <si>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</si>
  <si>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</si>
  <si>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</si>
  <si>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</si>
  <si>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</si>
  <si>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</si>
  <si>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</si>
  <si>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</si>
  <si>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</si>
  <si>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</si>
  <si>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</si>
  <si>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</si>
  <si>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</si>
  <si>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</si>
  <si>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</si>
  <si>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</si>
  <si>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</si>
  <si>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</si>
  <si>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</si>
  <si>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</si>
  <si>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</si>
  <si>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</si>
  <si>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</si>
  <si>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</si>
  <si>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</si>
  <si>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</si>
  <si>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</si>
  <si>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</si>
  <si>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</si>
  <si>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</si>
  <si>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</si>
  <si>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</si>
  <si>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</si>
  <si>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</si>
  <si>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</si>
  <si>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</si>
  <si>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</si>
  <si>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</si>
  <si>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</si>
  <si>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</si>
  <si>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</si>
  <si>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</si>
  <si>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</si>
  <si>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</si>
  <si>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</si>
  <si>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</si>
  <si>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</si>
  <si>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</si>
  <si>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</si>
  <si>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</si>
  <si>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</si>
  <si>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</si>
  <si>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</si>
  <si>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</si>
  <si>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</si>
  <si>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</si>
  <si>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</si>
  <si>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</si>
  <si>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</si>
  <si>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</si>
  <si>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</si>
  <si>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</si>
  <si>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</si>
  <si>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</si>
  <si>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</si>
  <si>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</si>
  <si>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</si>
  <si>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</si>
  <si>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</si>
  <si>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</si>
  <si>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</si>
  <si>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</si>
  <si>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</si>
  <si>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</si>
  <si>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</si>
  <si>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</si>
  <si>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</si>
  <si>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</si>
  <si>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</si>
  <si>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</si>
  <si>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</si>
  <si>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</si>
  <si>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</si>
  <si>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</si>
  <si>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</si>
  <si>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</si>
  <si>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</si>
  <si>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</si>
  <si>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</si>
  <si>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</si>
  <si>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</si>
  <si>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</si>
  <si>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</si>
  <si>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</si>
  <si>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</si>
  <si>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</si>
  <si>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</si>
  <si>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</si>
  <si>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</si>
  <si>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</si>
  <si>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</si>
  <si>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</si>
  <si>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</si>
  <si>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</si>
  <si>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</si>
  <si>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</si>
  <si>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</si>
  <si>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</si>
  <si>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</si>
  <si>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</si>
  <si>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</si>
  <si>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</si>
  <si>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</si>
  <si>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</si>
  <si>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</si>
  <si>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</si>
  <si>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</si>
  <si>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</si>
  <si>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</si>
  <si>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</si>
  <si>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</si>
  <si>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</si>
  <si>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</si>
  <si>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</si>
  <si>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</si>
  <si>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</si>
  <si>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</si>
  <si>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</si>
  <si>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</si>
  <si>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</si>
  <si>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</si>
  <si>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</si>
  <si>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</si>
  <si>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</si>
  <si>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</si>
  <si>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</si>
  <si>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</si>
  <si>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</si>
  <si>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</si>
  <si>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</si>
  <si>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</si>
  <si>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</si>
  <si>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</si>
  <si>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</si>
  <si>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</si>
  <si>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</si>
  <si>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</si>
  <si>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</si>
  <si>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</si>
  <si>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</si>
  <si>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</si>
  <si>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</si>
  <si>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</si>
  <si>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</si>
  <si>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</si>
  <si>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</si>
  <si>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</si>
  <si>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</si>
  <si>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</si>
  <si>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</si>
  <si>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</si>
  <si>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</si>
  <si>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</si>
  <si>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</si>
  <si>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</si>
  <si>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</si>
  <si>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</si>
  <si>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</si>
  <si>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</si>
  <si>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</si>
  <si>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</si>
  <si>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</si>
  <si>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</si>
  <si>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</si>
  <si>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</si>
  <si>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</si>
  <si>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</si>
  <si>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</si>
  <si>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</si>
  <si>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</si>
  <si>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</si>
  <si>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</si>
  <si>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</si>
  <si>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</si>
  <si>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</si>
  <si>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</si>
  <si>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</si>
  <si>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</si>
  <si>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</si>
  <si>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</si>
  <si>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</si>
  <si>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</si>
  <si>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</si>
  <si>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</si>
  <si>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</si>
  <si>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</si>
  <si>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</si>
  <si>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</si>
  <si>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</si>
  <si>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</si>
  <si>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</si>
  <si>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</si>
  <si>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</si>
  <si>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</si>
  <si>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</si>
  <si>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</si>
  <si>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</si>
  <si>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</si>
  <si>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</si>
  <si>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</si>
  <si>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</si>
  <si>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</si>
  <si>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</si>
  <si>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</si>
  <si>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</si>
  <si>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</si>
  <si>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</si>
  <si>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</si>
  <si>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</si>
  <si>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</si>
  <si>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</si>
  <si>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</si>
  <si>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</si>
  <si>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</si>
  <si>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</si>
  <si>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</si>
  <si>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</si>
  <si>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</si>
  <si>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</si>
  <si>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</si>
  <si>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</si>
  <si>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</si>
  <si>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</si>
  <si>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</si>
  <si>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</si>
  <si>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</si>
  <si>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</si>
  <si>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</si>
  <si>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</si>
  <si>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</si>
  <si>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</si>
  <si>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</si>
  <si>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</si>
  <si>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</si>
  <si>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</si>
  <si>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</si>
  <si>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</si>
  <si>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</si>
  <si>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</si>
  <si>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</si>
  <si>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</si>
  <si>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</si>
  <si>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</si>
  <si>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</si>
  <si>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</si>
  <si>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</si>
  <si>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</si>
  <si>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</si>
  <si>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</si>
  <si>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</si>
  <si>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</si>
  <si>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</si>
  <si>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</si>
  <si>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</si>
  <si>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</si>
  <si>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</si>
  <si>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</si>
  <si>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</si>
  <si>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</si>
  <si>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</si>
  <si>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</si>
  <si>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</si>
  <si>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</si>
  <si>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</si>
  <si>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</si>
  <si>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</si>
  <si>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</si>
  <si>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</si>
  <si>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</si>
  <si>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</si>
  <si>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</si>
  <si>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</si>
  <si>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</si>
  <si>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</si>
  <si>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</si>
  <si>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</si>
  <si>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</si>
  <si>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</si>
  <si>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</si>
  <si>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</si>
  <si>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</si>
  <si>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</si>
  <si>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</si>
  <si>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</si>
  <si>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</si>
  <si>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</si>
  <si>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</si>
  <si>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</si>
  <si>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</si>
  <si>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</si>
  <si>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</si>
  <si>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</si>
  <si>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</si>
  <si>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</si>
  <si>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</si>
  <si>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</si>
  <si>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</si>
  <si>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</si>
  <si>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</si>
  <si>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</si>
  <si>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</si>
  <si>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</si>
  <si>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</si>
  <si>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</si>
  <si>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</si>
  <si>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</si>
  <si>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</si>
  <si>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</si>
  <si>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</si>
  <si>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</si>
  <si>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</si>
  <si>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</si>
  <si>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</si>
  <si>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</si>
  <si>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</si>
  <si>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</si>
  <si>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</si>
  <si>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</si>
  <si>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</si>
  <si>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</si>
  <si>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</si>
  <si>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</si>
  <si>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</si>
  <si>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</si>
  <si>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</si>
  <si>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</si>
  <si>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</si>
  <si>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</si>
  <si>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</si>
  <si>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</si>
  <si>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</si>
  <si>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</si>
  <si>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</si>
  <si>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</si>
  <si>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</si>
  <si>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</si>
  <si>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</si>
  <si>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</si>
  <si>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</si>
  <si>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</si>
  <si>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</si>
  <si>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</si>
  <si>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</si>
  <si>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</si>
  <si>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</si>
  <si>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</si>
  <si>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</si>
  <si>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</si>
  <si>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</si>
  <si>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</si>
  <si>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</si>
  <si>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</si>
  <si>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</si>
  <si>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</si>
  <si>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</si>
  <si>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</si>
  <si>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</si>
  <si>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</si>
  <si>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</si>
  <si>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</si>
  <si>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</si>
  <si>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</si>
  <si>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</si>
  <si>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</si>
  <si>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</si>
  <si>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</si>
  <si>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</si>
  <si>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</si>
  <si>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</si>
  <si>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</si>
  <si>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</si>
  <si>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</si>
  <si>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</si>
  <si>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</si>
  <si>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</si>
  <si>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</si>
  <si>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</si>
  <si>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</si>
  <si>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</si>
  <si>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</si>
  <si>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</si>
  <si>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</si>
  <si>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</si>
  <si>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</si>
  <si>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</si>
  <si>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</si>
  <si>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</si>
  <si>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</si>
  <si>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</si>
  <si>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</si>
  <si>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</si>
  <si>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</si>
  <si>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</si>
  <si>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</si>
  <si>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</si>
  <si>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</si>
  <si>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</si>
  <si>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</si>
  <si>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</si>
  <si>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</si>
  <si>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</si>
  <si>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</si>
  <si>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</si>
  <si>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</si>
  <si>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</si>
  <si>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</si>
  <si>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</si>
  <si>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</si>
  <si>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</si>
  <si>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</si>
  <si>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</si>
  <si>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</si>
  <si>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</si>
  <si>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</si>
  <si>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</si>
  <si>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</si>
  <si>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</si>
  <si>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</si>
  <si>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</si>
  <si>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</si>
  <si>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</si>
  <si>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</si>
  <si>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</si>
  <si>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</si>
  <si>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</si>
  <si>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</si>
  <si>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</si>
  <si>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</si>
  <si>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</si>
  <si>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</si>
  <si>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</si>
  <si>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</si>
  <si>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</si>
  <si>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</si>
  <si>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</si>
  <si>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</si>
  <si>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</si>
  <si>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</si>
  <si>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</si>
  <si>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</si>
  <si>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</si>
  <si>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</si>
  <si>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</si>
  <si>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</si>
  <si>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</si>
  <si>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</si>
  <si>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</si>
  <si>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</si>
  <si>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</si>
  <si>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</si>
  <si>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</si>
  <si>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</si>
  <si>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</si>
  <si>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</si>
  <si>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</si>
  <si>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</si>
  <si>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</si>
  <si>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</si>
  <si>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</si>
  <si>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</si>
  <si>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</si>
  <si>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</si>
  <si>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</si>
  <si>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</si>
  <si>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</si>
  <si>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</si>
  <si>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</si>
  <si>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</si>
  <si>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</si>
  <si>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</si>
  <si>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</si>
  <si>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</si>
  <si>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</si>
  <si>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</si>
  <si>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</si>
  <si>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</si>
  <si>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</si>
  <si>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</si>
  <si>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</si>
  <si>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</si>
  <si>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</si>
  <si>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</si>
  <si>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</si>
  <si>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</si>
  <si>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</si>
  <si>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</si>
  <si>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</si>
  <si>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</si>
  <si>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</si>
  <si>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</si>
  <si>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</si>
  <si>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</si>
  <si>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</si>
  <si>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</si>
  <si>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</si>
  <si>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</si>
  <si>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</si>
  <si>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</si>
  <si>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</si>
  <si>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</si>
  <si>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</si>
  <si>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</si>
  <si>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</si>
  <si>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</si>
  <si>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</si>
  <si>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</si>
  <si>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</si>
  <si>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</si>
  <si>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</si>
  <si>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</si>
  <si>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</si>
  <si>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</si>
  <si>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</si>
  <si>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</si>
  <si>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</si>
  <si>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</si>
  <si>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</si>
  <si>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</si>
  <si>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</si>
  <si>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</si>
  <si>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</si>
  <si>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</si>
  <si>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</si>
  <si>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</si>
  <si>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</si>
  <si>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</si>
  <si>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</si>
  <si>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</si>
  <si>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</si>
  <si>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</si>
  <si>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</si>
  <si>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</si>
  <si>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</si>
  <si>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</si>
  <si>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</si>
  <si>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</si>
  <si>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</si>
  <si>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</si>
  <si>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</si>
  <si>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</si>
  <si>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</si>
  <si>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</si>
  <si>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</si>
  <si>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</si>
  <si>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</si>
  <si>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</si>
  <si>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</si>
  <si>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</si>
  <si>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</si>
  <si>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</si>
  <si>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</si>
  <si>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</si>
  <si>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</si>
  <si>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</si>
  <si>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</si>
  <si>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</si>
  <si>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</si>
  <si>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</si>
  <si>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</si>
  <si>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</si>
  <si>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</si>
  <si>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</si>
  <si>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</si>
  <si>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</si>
  <si>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</si>
  <si>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</si>
  <si>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</si>
  <si>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</si>
  <si>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</si>
  <si>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</si>
  <si>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</si>
  <si>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</si>
  <si>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</si>
  <si>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</si>
  <si>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</si>
  <si>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</si>
  <si>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</si>
  <si>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</si>
  <si>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</si>
  <si>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</si>
  <si>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</si>
  <si>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</si>
  <si>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</si>
  <si>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</si>
  <si>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</si>
  <si>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</si>
  <si>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</si>
  <si>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</si>
  <si>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</si>
  <si>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</si>
  <si>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</si>
  <si>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</si>
  <si>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</si>
  <si>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</si>
  <si>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</si>
  <si>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</si>
  <si>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</si>
  <si>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</si>
  <si>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</si>
  <si>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</si>
  <si>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</si>
  <si>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</si>
  <si>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</si>
  <si>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</si>
  <si>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</si>
  <si>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</si>
  <si>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</si>
  <si>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</si>
  <si>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</si>
  <si>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</si>
  <si>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</si>
  <si>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</si>
  <si>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</si>
  <si>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</si>
  <si>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</si>
  <si>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</si>
  <si>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</si>
  <si>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</si>
  <si>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</si>
  <si>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</si>
  <si>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</si>
  <si>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</si>
  <si>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</si>
  <si>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</si>
  <si>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</si>
  <si>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</si>
  <si>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</si>
  <si>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</si>
  <si>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</si>
  <si>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</si>
  <si>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</si>
  <si>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</si>
  <si>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</si>
  <si>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</si>
  <si>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</si>
  <si>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</si>
  <si>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</si>
  <si>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</si>
  <si>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</si>
  <si>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</si>
  <si>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</si>
  <si>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</si>
  <si>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</si>
  <si>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</si>
  <si>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</si>
  <si>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</si>
  <si>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</si>
  <si>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</si>
  <si>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</si>
  <si>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</si>
  <si>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</si>
  <si>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</si>
  <si>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</si>
  <si>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</si>
  <si>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</si>
  <si>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</si>
  <si>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</si>
  <si>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</si>
  <si>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</si>
  <si>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</si>
  <si>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</si>
  <si>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</si>
  <si>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</si>
  <si>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</si>
  <si>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</si>
  <si>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</si>
  <si>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</si>
  <si>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</si>
  <si>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</si>
  <si>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</si>
  <si>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</si>
  <si>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</si>
  <si>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</si>
  <si>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</si>
  <si>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</si>
  <si>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</si>
  <si>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</si>
  <si>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</si>
  <si>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</si>
  <si>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</si>
  <si>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</si>
  <si>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</si>
  <si>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</si>
  <si>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</si>
  <si>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</si>
  <si>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</si>
  <si>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</si>
  <si>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</si>
  <si>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</si>
  <si>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</si>
  <si>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</si>
  <si>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</si>
  <si>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</si>
  <si>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</si>
  <si>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</si>
  <si>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</si>
  <si>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</si>
  <si>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</si>
  <si>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</si>
  <si>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</si>
  <si>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</si>
  <si>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</si>
  <si>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</si>
  <si>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</si>
  <si>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</si>
  <si>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</si>
  <si>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</si>
  <si>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</si>
  <si>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</si>
  <si>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</si>
  <si>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</si>
  <si>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</si>
  <si>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</si>
  <si>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</si>
  <si>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</si>
  <si>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</si>
  <si>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</si>
  <si>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</si>
  <si>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</si>
  <si>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</si>
  <si>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</si>
  <si>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</si>
  <si>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</si>
  <si>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</si>
  <si>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</si>
  <si>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</si>
  <si>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</si>
  <si>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</si>
  <si>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</si>
  <si>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</si>
  <si>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</si>
  <si>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</si>
  <si>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</si>
  <si>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</si>
  <si>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</si>
  <si>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</si>
  <si>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</si>
  <si>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</si>
  <si>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</si>
  <si>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</si>
  <si>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</si>
  <si>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</si>
  <si>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</si>
  <si>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</si>
  <si>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</si>
  <si>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</si>
  <si>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</si>
  <si>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</si>
  <si>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</si>
  <si>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</si>
  <si>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</si>
  <si>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</si>
  <si>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</si>
  <si>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</si>
  <si>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</si>
  <si>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</si>
  <si>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</si>
  <si>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</si>
  <si>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</si>
  <si>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</si>
  <si>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</si>
  <si>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</si>
  <si>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</si>
  <si>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</si>
  <si>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</si>
  <si>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</si>
  <si>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</si>
  <si>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</si>
  <si>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</si>
  <si>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</si>
  <si>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</si>
  <si>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</si>
  <si>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</si>
  <si>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</si>
  <si>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</si>
  <si>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</si>
  <si>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</si>
  <si>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</si>
  <si>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</si>
  <si>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</si>
  <si>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</si>
  <si>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</si>
  <si>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</si>
  <si>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</si>
  <si>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</si>
  <si>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</si>
  <si>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</si>
  <si>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</si>
  <si>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</si>
  <si>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</si>
  <si>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</si>
  <si>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</si>
  <si>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</si>
  <si>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</si>
  <si>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</si>
  <si>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</si>
  <si>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</si>
  <si>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</si>
  <si>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</si>
  <si>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</si>
  <si>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</si>
  <si>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</si>
  <si>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</si>
  <si>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</si>
  <si>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</si>
  <si>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</si>
  <si>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</si>
  <si>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</si>
  <si>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</si>
  <si>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</si>
  <si>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</si>
  <si>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</si>
  <si>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</si>
  <si>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</si>
  <si>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</si>
  <si>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</si>
  <si>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</si>
  <si>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</si>
  <si>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</si>
  <si>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</si>
  <si>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</si>
  <si>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</si>
  <si>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</si>
  <si>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</si>
  <si>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</si>
  <si>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</si>
  <si>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</si>
  <si>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</si>
  <si>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</si>
  <si>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</si>
  <si>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</si>
  <si>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</si>
  <si>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</si>
  <si>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</si>
  <si>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</si>
  <si>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</si>
  <si>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</si>
  <si>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</si>
  <si>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</si>
  <si>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</si>
  <si>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</si>
  <si>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</si>
  <si>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</si>
  <si>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</si>
  <si>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</si>
  <si>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</si>
  <si>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</si>
  <si>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</si>
  <si>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</si>
  <si>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</si>
  <si>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</si>
  <si>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</si>
  <si>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</si>
  <si>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</si>
  <si>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</si>
  <si>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</si>
  <si>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</si>
  <si>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</si>
  <si>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</si>
  <si>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</si>
  <si>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</si>
  <si>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</si>
  <si>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</si>
  <si>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</si>
  <si>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</si>
  <si>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</si>
  <si>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</si>
  <si>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</si>
  <si>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</si>
  <si>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</si>
  <si>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</si>
  <si>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</si>
  <si>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</si>
  <si>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</si>
  <si>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</si>
  <si>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</si>
  <si>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</si>
  <si>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</si>
  <si>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</si>
  <si>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</si>
  <si>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</si>
  <si>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</si>
  <si>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</si>
  <si>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</si>
  <si>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</si>
  <si>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</si>
  <si>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</si>
  <si>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</si>
  <si>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</si>
  <si>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</si>
  <si>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</si>
  <si>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</si>
  <si>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</si>
  <si>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</si>
  <si>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</si>
  <si>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</si>
  <si>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</si>
  <si>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</si>
  <si>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</si>
  <si>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</si>
  <si>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</si>
  <si>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</si>
  <si>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</si>
  <si>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</si>
  <si>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</si>
  <si>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</si>
  <si>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</si>
  <si>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</si>
  <si>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</si>
  <si>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</si>
  <si>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</si>
  <si>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</si>
  <si>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</si>
  <si>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</si>
  <si>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</si>
  <si>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</si>
  <si>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</si>
  <si>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</si>
  <si>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</si>
  <si>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</si>
  <si>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</si>
  <si>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</si>
  <si>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</si>
  <si>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</si>
  <si>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</si>
  <si>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</si>
  <si>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</si>
  <si>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</si>
  <si>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</si>
  <si>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</si>
  <si>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</si>
  <si>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</si>
  <si>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</si>
  <si>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</si>
  <si>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</si>
  <si>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</si>
  <si>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</si>
  <si>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</si>
  <si>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</si>
  <si>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</si>
  <si>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</si>
  <si>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</si>
  <si>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</si>
  <si>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</si>
  <si>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</si>
  <si>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</si>
  <si>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</si>
  <si>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</si>
  <si>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</si>
  <si>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</si>
  <si>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</si>
  <si>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</si>
  <si>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</si>
  <si>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</si>
  <si>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</si>
  <si>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</si>
  <si>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</si>
  <si>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</si>
  <si>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</si>
  <si>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</si>
  <si>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</si>
  <si>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</si>
  <si>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</si>
  <si>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</si>
  <si>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</si>
  <si>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</si>
  <si>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</si>
  <si>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</si>
  <si>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</si>
  <si>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</si>
  <si>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</si>
  <si>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</si>
  <si>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</si>
  <si>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</si>
  <si>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</si>
  <si>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</si>
  <si>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</si>
  <si>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</si>
  <si>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</si>
  <si>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</si>
  <si>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</si>
  <si>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</si>
  <si>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</si>
  <si>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</si>
  <si>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</si>
  <si>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</si>
  <si>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</si>
  <si>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</si>
  <si>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</si>
  <si>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</si>
  <si>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</si>
  <si>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</si>
  <si>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</si>
  <si>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</si>
  <si>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</si>
  <si>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</si>
  <si>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</si>
  <si>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</si>
  <si>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</si>
  <si>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</si>
  <si>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</si>
  <si>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</si>
  <si>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</si>
  <si>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</si>
  <si>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</si>
  <si>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</si>
  <si>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</si>
  <si>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</si>
  <si>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</si>
  <si>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</si>
  <si>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</si>
  <si>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</si>
  <si>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</si>
  <si>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</si>
  <si>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</si>
  <si>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</si>
  <si>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</si>
  <si>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</si>
  <si>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</si>
  <si>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</si>
  <si>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</si>
  <si>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</si>
  <si>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</si>
  <si>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</si>
  <si>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</si>
  <si>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</si>
  <si>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</si>
  <si>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</si>
  <si>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</si>
  <si>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</si>
  <si>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</si>
  <si>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</si>
  <si>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</si>
  <si>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</si>
  <si>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</si>
  <si>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</si>
  <si>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</si>
  <si>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</si>
  <si>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</si>
  <si>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</si>
  <si>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</si>
  <si>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</si>
  <si>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</si>
  <si>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</si>
  <si>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</si>
  <si>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</si>
  <si>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</si>
  <si>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</si>
  <si>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</si>
  <si>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</si>
  <si>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</si>
  <si>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</si>
  <si>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</si>
  <si>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</si>
  <si>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</si>
  <si>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</si>
  <si>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</si>
  <si>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</si>
  <si>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</si>
  <si>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</si>
  <si>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</si>
  <si>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</si>
  <si>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</si>
  <si>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</si>
  <si>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</si>
  <si>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</si>
  <si>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</si>
  <si>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</si>
  <si>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</si>
  <si>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</si>
  <si>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</si>
  <si>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</si>
  <si>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</si>
  <si>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</si>
  <si>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</si>
  <si>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</si>
  <si>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</si>
  <si>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</si>
  <si>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</si>
  <si>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</si>
  <si>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</si>
  <si>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</si>
  <si>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</si>
  <si>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</si>
  <si>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</si>
  <si>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</si>
  <si>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</si>
  <si>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</si>
  <si>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</si>
  <si>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</si>
  <si>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</si>
  <si>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</si>
  <si>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</si>
  <si>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</si>
  <si>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</si>
  <si>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</si>
  <si>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</si>
  <si>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</si>
  <si>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</si>
  <si>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</si>
  <si>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</si>
  <si>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</si>
  <si>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</si>
  <si>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</si>
  <si>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</si>
  <si>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</si>
  <si>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</si>
  <si>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</si>
  <si>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</si>
  <si>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</si>
  <si>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</si>
  <si>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</si>
  <si>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</si>
  <si>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</si>
  <si>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</si>
  <si>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</si>
  <si>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</si>
  <si>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</si>
  <si>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</si>
  <si>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</si>
  <si>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</si>
  <si>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</si>
  <si>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</si>
  <si>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</si>
  <si>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</si>
  <si>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</si>
  <si>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</si>
  <si>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</si>
  <si>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</si>
  <si>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</si>
  <si>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</si>
  <si>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</si>
  <si>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</si>
  <si>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</si>
  <si>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</si>
  <si>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</si>
  <si>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</si>
  <si>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</si>
  <si>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</si>
  <si>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</si>
  <si>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</si>
  <si>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</si>
  <si>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</si>
  <si>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</si>
  <si>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</si>
  <si>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</si>
  <si>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</si>
  <si>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</si>
  <si>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</si>
  <si>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</si>
  <si>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</si>
  <si>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</si>
  <si>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</si>
  <si>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</si>
  <si>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</si>
  <si>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</si>
  <si>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</si>
  <si>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</si>
  <si>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</si>
  <si>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</si>
  <si>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</si>
  <si>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</si>
  <si>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</si>
  <si>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</si>
  <si>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</si>
  <si>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</si>
  <si>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</si>
  <si>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</si>
  <si>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</si>
  <si>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</si>
  <si>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</si>
  <si>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</si>
  <si>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</si>
  <si>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</si>
  <si>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</si>
  <si>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</si>
  <si>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</si>
  <si>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</si>
  <si>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</si>
  <si>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</si>
  <si>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</si>
  <si>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</si>
  <si>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</si>
  <si>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</si>
  <si>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</si>
  <si>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</si>
  <si>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</si>
  <si>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</si>
  <si>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</si>
  <si>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</si>
  <si>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</si>
  <si>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</si>
  <si>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</si>
  <si>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</si>
  <si>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</si>
  <si>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</si>
  <si>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</si>
  <si>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</si>
  <si>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</si>
  <si>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</si>
  <si>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</si>
  <si>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</si>
  <si>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</si>
  <si>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</si>
  <si>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</si>
  <si>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</si>
  <si>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</si>
  <si>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</si>
  <si>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</si>
  <si>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</si>
  <si>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</si>
  <si>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</si>
  <si>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</si>
  <si>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</si>
  <si>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</si>
  <si>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</si>
  <si>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</si>
  <si>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</si>
  <si>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</si>
  <si>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</si>
  <si>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</si>
  <si>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</si>
  <si>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</si>
  <si>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</si>
  <si>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</si>
  <si>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</si>
  <si>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</si>
  <si>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</si>
  <si>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</si>
  <si>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</si>
  <si>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</si>
  <si>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</si>
  <si>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</si>
  <si>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</si>
  <si>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</si>
  <si>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</si>
  <si>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</si>
  <si>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</si>
  <si>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</si>
  <si>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</si>
  <si>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</si>
  <si>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</si>
  <si>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</si>
  <si>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</si>
  <si>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</si>
  <si>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</si>
  <si>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</si>
  <si>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</si>
  <si>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</si>
  <si>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</si>
  <si>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</si>
  <si>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</si>
  <si>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</si>
  <si>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</si>
  <si>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</si>
  <si>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</si>
  <si>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</si>
  <si>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</si>
  <si>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</si>
  <si>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</si>
  <si>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</si>
  <si>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</si>
  <si>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</si>
  <si>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</si>
  <si>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</si>
  <si>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</si>
  <si>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</si>
  <si>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</si>
  <si>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</si>
  <si>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</si>
  <si>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</si>
  <si>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</si>
  <si>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</si>
  <si>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</si>
  <si>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</si>
  <si>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</si>
  <si>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</si>
  <si>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</si>
  <si>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</si>
  <si>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</si>
  <si>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</si>
  <si>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</si>
  <si>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</si>
  <si>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</si>
  <si>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</si>
  <si>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</si>
  <si>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</si>
  <si>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</si>
  <si>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</si>
  <si>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</si>
  <si>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</si>
  <si>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</si>
  <si>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</si>
  <si>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</si>
  <si>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</si>
  <si>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</si>
  <si>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</si>
  <si>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</si>
  <si>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</si>
  <si>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</si>
  <si>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</si>
  <si>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</si>
  <si>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</si>
  <si>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</si>
  <si>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</si>
  <si>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</si>
  <si>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</si>
  <si>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</si>
  <si>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</si>
  <si>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</si>
  <si>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</si>
  <si>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</si>
  <si>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</si>
  <si>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</si>
  <si>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</si>
  <si>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</si>
  <si>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</si>
  <si>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</si>
  <si>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</si>
  <si>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</si>
  <si>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</si>
  <si>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</si>
  <si>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</si>
  <si>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</si>
  <si>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</si>
  <si>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</si>
  <si>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</si>
  <si>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</si>
  <si>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</si>
  <si>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</si>
  <si>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</si>
  <si>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</si>
  <si>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</si>
  <si>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</si>
  <si>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</si>
  <si>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</si>
  <si>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</si>
  <si>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</si>
  <si>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</si>
  <si>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</si>
  <si>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</si>
  <si>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</si>
  <si>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</si>
  <si>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</si>
  <si>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</si>
  <si>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</si>
  <si>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</si>
  <si>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</si>
  <si>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</si>
  <si>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</si>
  <si>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</si>
  <si>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</si>
  <si>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</si>
  <si>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</si>
  <si>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</si>
  <si>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</si>
  <si>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</si>
  <si>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</si>
  <si>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</si>
  <si>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</si>
  <si>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</si>
  <si>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</si>
  <si>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</si>
  <si>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</si>
  <si>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</si>
  <si>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</si>
  <si>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</si>
  <si>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</si>
  <si>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</si>
  <si>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</si>
  <si>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</si>
  <si>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</si>
  <si>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</si>
  <si>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</si>
  <si>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</si>
  <si>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</si>
  <si>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</si>
  <si>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</si>
  <si>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</si>
  <si>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</si>
  <si>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</si>
  <si>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</si>
  <si>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</si>
  <si>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</si>
  <si>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</si>
  <si>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</si>
  <si>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</si>
  <si>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</si>
  <si>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</si>
  <si>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</si>
  <si>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</si>
  <si>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</si>
  <si>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</si>
  <si>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</si>
  <si>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</si>
  <si>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</si>
  <si>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</si>
  <si>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</si>
  <si>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</si>
  <si>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</si>
  <si>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</si>
  <si>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</si>
  <si>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</si>
  <si>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</si>
  <si>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</si>
  <si>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</si>
  <si>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</si>
  <si>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</si>
  <si>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</si>
  <si>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</si>
  <si>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</si>
  <si>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</si>
  <si>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</si>
  <si>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</si>
  <si>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</si>
  <si>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</si>
  <si>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</si>
  <si>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</si>
  <si>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</si>
  <si>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</si>
  <si>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</si>
  <si>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</si>
  <si>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</si>
  <si>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</si>
  <si>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</si>
  <si>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</si>
  <si>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</si>
  <si>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</si>
  <si>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</si>
  <si>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</si>
  <si>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</si>
  <si>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</si>
  <si>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</si>
  <si>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</si>
  <si>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</si>
  <si>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</si>
  <si>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</si>
  <si>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</si>
  <si>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</si>
  <si>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</si>
  <si>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</si>
  <si>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</si>
  <si>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</si>
  <si>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</si>
  <si>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</si>
  <si>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</si>
  <si>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</si>
  <si>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</si>
  <si>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</si>
  <si>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</si>
  <si>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</si>
  <si>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</si>
  <si>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</si>
  <si>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</si>
  <si>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</si>
  <si>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</si>
  <si>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</si>
  <si>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</si>
  <si>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</si>
  <si>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</si>
  <si>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</si>
  <si>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</si>
  <si>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</si>
  <si>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</si>
  <si>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</si>
  <si>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</si>
  <si>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</si>
  <si>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</si>
  <si>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</si>
  <si>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</si>
  <si>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</si>
  <si>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</si>
  <si>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</si>
  <si>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</si>
  <si>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</si>
  <si>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</si>
  <si>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</si>
  <si>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</si>
  <si>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</si>
  <si>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</si>
  <si>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</si>
  <si>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</si>
  <si>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</si>
  <si>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</si>
  <si>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</si>
  <si>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</si>
  <si>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</si>
  <si>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</si>
  <si>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</si>
  <si>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</si>
  <si>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</si>
  <si>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</si>
  <si>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</si>
  <si>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</si>
  <si>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</si>
  <si>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</si>
  <si>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</si>
  <si>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</si>
  <si>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</si>
  <si>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</si>
  <si>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</si>
  <si>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</si>
  <si>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</si>
  <si>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</si>
  <si>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</si>
  <si>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</si>
  <si>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</si>
  <si>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</si>
  <si>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</si>
  <si>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</si>
  <si>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</si>
  <si>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</si>
  <si>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</si>
  <si>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</si>
  <si>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</si>
  <si>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</si>
  <si>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</si>
  <si>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</si>
  <si>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</si>
  <si>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</si>
  <si>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</si>
  <si>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</si>
  <si>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</si>
  <si>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</si>
  <si>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</si>
  <si>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</si>
  <si>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</si>
  <si>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</si>
  <si>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</si>
  <si>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</si>
  <si>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</si>
  <si>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</si>
  <si>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</si>
  <si>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</si>
  <si>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</si>
  <si>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</si>
  <si>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</si>
  <si>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</si>
  <si>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</si>
  <si>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</si>
  <si>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</si>
  <si>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</si>
  <si>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</si>
  <si>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</si>
  <si>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</si>
  <si>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</si>
  <si>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</si>
  <si>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</si>
  <si>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</si>
  <si>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</si>
  <si>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</si>
  <si>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</si>
  <si>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</si>
  <si>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</si>
  <si>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</si>
  <si>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</si>
  <si>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</si>
  <si>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</si>
  <si>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</si>
  <si>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</si>
  <si>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</si>
  <si>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</si>
  <si>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</si>
  <si>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</si>
  <si>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</si>
  <si>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</si>
  <si>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</si>
  <si>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</si>
  <si>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</si>
  <si>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</si>
  <si>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</si>
  <si>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</si>
  <si>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</si>
  <si>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</si>
  <si>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</si>
  <si>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</si>
  <si>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</si>
  <si>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</si>
  <si>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</si>
  <si>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</si>
  <si>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</si>
  <si>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</si>
  <si>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</si>
  <si>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</si>
  <si>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</si>
  <si>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</si>
  <si>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</si>
  <si>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</si>
  <si>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</si>
  <si>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</si>
  <si>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</si>
  <si>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</si>
  <si>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</si>
  <si>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</si>
  <si>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</si>
  <si>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</si>
  <si>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</si>
  <si>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</si>
  <si>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</si>
  <si>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</si>
  <si>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</si>
  <si>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</si>
  <si>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</si>
  <si>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</si>
  <si>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</si>
  <si>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</si>
  <si>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</si>
  <si>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</si>
  <si>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</si>
  <si>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</si>
  <si>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</si>
  <si>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</si>
  <si>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</si>
  <si>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</si>
  <si>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</si>
  <si>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</si>
  <si>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</si>
  <si>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</si>
  <si>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</si>
  <si>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</si>
  <si>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</si>
  <si>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</si>
  <si>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</si>
  <si>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</si>
  <si>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</si>
  <si>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</si>
  <si>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</si>
  <si>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</si>
  <si>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</si>
  <si>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</si>
  <si>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</si>
  <si>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</si>
  <si>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</si>
  <si>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</si>
  <si>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</si>
  <si>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</si>
  <si>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</si>
  <si>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</si>
  <si>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</si>
  <si>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</si>
  <si>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</si>
  <si>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</si>
  <si>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</si>
  <si>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</si>
  <si>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</si>
  <si>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</si>
  <si>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</si>
  <si>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</si>
  <si>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</si>
  <si>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</si>
  <si>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</si>
  <si>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</si>
  <si>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</si>
  <si>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</si>
  <si>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</si>
  <si>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</si>
  <si>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</si>
  <si>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</si>
  <si>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</si>
  <si>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</si>
  <si>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</si>
  <si>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</si>
  <si>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</si>
  <si>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</si>
  <si>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</si>
  <si>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</si>
  <si>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</si>
  <si>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</si>
  <si>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</si>
  <si>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</si>
  <si>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</si>
  <si>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</si>
  <si>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</si>
  <si>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</si>
  <si>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</si>
  <si>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</si>
  <si>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</si>
  <si>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</si>
  <si>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</si>
  <si>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</si>
  <si>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</si>
  <si>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</si>
  <si>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</si>
  <si>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</si>
  <si>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</si>
  <si>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</si>
  <si>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</si>
  <si>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</si>
  <si>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</si>
  <si>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</si>
  <si>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</si>
  <si>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</si>
  <si>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</si>
  <si>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</si>
  <si>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</si>
  <si>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</si>
  <si>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</si>
  <si>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</si>
  <si>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</si>
  <si>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</si>
  <si>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</si>
  <si>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</si>
  <si>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</si>
  <si>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</si>
  <si>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</si>
  <si>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</si>
  <si>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</si>
  <si>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</si>
  <si>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</si>
  <si>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</si>
  <si>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</si>
  <si>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</si>
  <si>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</si>
  <si>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</si>
  <si>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</si>
  <si>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</si>
  <si>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</si>
  <si>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</si>
  <si>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</si>
  <si>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</si>
  <si>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</si>
  <si>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</si>
  <si>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</si>
  <si>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</si>
  <si>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</si>
  <si>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</si>
  <si>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</si>
  <si>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</si>
  <si>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</si>
  <si>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</si>
  <si>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</si>
  <si>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</si>
  <si>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</si>
  <si>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</si>
  <si>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</si>
  <si>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</si>
  <si>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</si>
  <si>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</si>
  <si>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</si>
  <si>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</si>
  <si>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</si>
  <si>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</si>
  <si>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</si>
  <si>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</si>
  <si>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</si>
  <si>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</si>
  <si>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</si>
  <si>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</si>
  <si>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</si>
  <si>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</si>
  <si>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</si>
  <si>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</si>
  <si>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</si>
  <si>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</si>
  <si>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</si>
  <si>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</si>
  <si>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</si>
  <si>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</si>
  <si>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</si>
  <si>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</si>
  <si>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</si>
  <si>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</si>
  <si>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</si>
  <si>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</si>
  <si>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</si>
  <si>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</si>
  <si>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</si>
  <si>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</si>
  <si>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</si>
  <si>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</si>
  <si>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</si>
  <si>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</si>
  <si>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</si>
  <si>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</si>
  <si>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</si>
  <si>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</si>
  <si>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</si>
  <si>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</si>
  <si>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</si>
  <si>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</si>
  <si>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</si>
  <si>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</si>
  <si>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</si>
  <si>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</si>
  <si>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</si>
  <si>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</si>
  <si>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</si>
  <si>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</si>
  <si>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</si>
  <si>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</si>
  <si>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</si>
  <si>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</si>
  <si>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</si>
  <si>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</si>
  <si>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</si>
  <si>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</si>
  <si>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</si>
  <si>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</si>
  <si>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</si>
  <si>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</si>
  <si>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</si>
  <si>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</si>
  <si>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</si>
  <si>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</si>
  <si>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</si>
  <si>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</si>
  <si>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</si>
  <si>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</si>
  <si>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</si>
  <si>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</si>
  <si>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</si>
  <si>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</si>
  <si>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</si>
  <si>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</si>
  <si>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</si>
  <si>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</si>
  <si>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</si>
  <si>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</si>
  <si>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</si>
  <si>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</si>
  <si>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</si>
  <si>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</si>
  <si>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</si>
  <si>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</si>
  <si>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</si>
  <si>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</si>
  <si>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</si>
  <si>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</si>
  <si>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</si>
  <si>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</si>
  <si>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</si>
  <si>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</si>
  <si>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</si>
  <si>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</si>
  <si>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</si>
  <si>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</si>
  <si>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</si>
  <si>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</si>
  <si>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</si>
  <si>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</si>
  <si>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</si>
  <si>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</si>
  <si>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</si>
  <si>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</si>
  <si>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</si>
  <si>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</si>
  <si>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</si>
  <si>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</si>
  <si>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</si>
  <si>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</si>
  <si>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</si>
  <si>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</si>
  <si>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</si>
  <si>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</si>
  <si>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</si>
  <si>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</si>
  <si>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</si>
  <si>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</si>
  <si>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</si>
  <si>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</si>
  <si>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</si>
  <si>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</si>
  <si>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</si>
  <si>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</si>
  <si>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</si>
  <si>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</si>
  <si>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</si>
  <si>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</si>
  <si>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</si>
  <si>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</si>
  <si>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</si>
  <si>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</si>
  <si>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</si>
  <si>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</si>
  <si>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</si>
  <si>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</si>
  <si>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</si>
  <si>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</si>
  <si>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</si>
  <si>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</si>
  <si>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</si>
  <si>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</si>
  <si>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</si>
  <si>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</si>
  <si>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</si>
  <si>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</si>
  <si>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</si>
  <si>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</si>
  <si>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</si>
  <si>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</si>
  <si>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</si>
  <si>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</si>
  <si>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</si>
  <si>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</si>
  <si>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</si>
  <si>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</si>
  <si>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</si>
  <si>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</si>
  <si>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</si>
  <si>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</si>
  <si>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</si>
  <si>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</si>
  <si>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</si>
  <si>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</si>
  <si>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</si>
  <si>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</si>
  <si>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</si>
  <si>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</si>
  <si>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</si>
  <si>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</si>
  <si>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</si>
  <si>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</si>
  <si>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</si>
  <si>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</si>
  <si>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</si>
  <si>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</si>
  <si>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</si>
  <si>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</si>
  <si>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</si>
  <si>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</si>
  <si>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</si>
  <si>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</si>
  <si>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</si>
  <si>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</si>
  <si>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</si>
  <si>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</si>
  <si>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</si>
  <si>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</si>
  <si>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</si>
  <si>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</si>
  <si>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</si>
  <si>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</si>
  <si>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</si>
  <si>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</si>
  <si>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</si>
  <si>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</si>
  <si>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</si>
  <si>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</si>
  <si>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</si>
  <si>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</si>
  <si>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</si>
  <si>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</si>
  <si>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</si>
  <si>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</si>
  <si>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</si>
  <si>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</si>
  <si>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</si>
  <si>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</si>
  <si>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</si>
  <si>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</si>
  <si>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</si>
  <si>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</si>
  <si>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</si>
  <si>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</si>
  <si>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</si>
  <si>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</si>
  <si>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</si>
  <si>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</si>
  <si>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</si>
  <si>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</si>
  <si>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</si>
  <si>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</si>
  <si>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</si>
  <si>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</si>
  <si>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</si>
  <si>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</si>
  <si>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</si>
  <si>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</si>
  <si>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</si>
  <si>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</si>
  <si>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</si>
  <si>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</si>
  <si>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</si>
  <si>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</si>
  <si>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</si>
  <si>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</si>
  <si>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</si>
  <si>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</si>
  <si>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</si>
  <si>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</si>
  <si>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</si>
  <si>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</si>
  <si>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</si>
  <si>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</si>
  <si>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</si>
  <si>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</si>
  <si>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</si>
  <si>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</si>
  <si>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</si>
  <si>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</si>
  <si>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</si>
  <si>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</si>
  <si>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</si>
  <si>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</si>
  <si>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</si>
  <si>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</si>
  <si>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</si>
  <si>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</si>
  <si>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</si>
  <si>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</si>
  <si>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</si>
  <si>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</si>
  <si>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</si>
  <si>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</si>
  <si>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</si>
  <si>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</si>
  <si>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</si>
  <si>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</si>
  <si>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</si>
  <si>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</si>
  <si>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</si>
  <si>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</si>
  <si>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</si>
  <si>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</si>
  <si>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</si>
  <si>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</si>
  <si>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</si>
  <si>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</si>
  <si>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</si>
  <si>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</si>
  <si>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</si>
  <si>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</si>
  <si>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</si>
  <si>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</si>
  <si>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</si>
  <si>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</si>
  <si>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</si>
  <si>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</si>
  <si>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</si>
  <si>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</si>
  <si>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</si>
  <si>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</si>
  <si>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</si>
  <si>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</si>
  <si>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</si>
  <si>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</si>
  <si>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</si>
  <si>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</si>
  <si>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</si>
  <si>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</si>
  <si>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</si>
  <si>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</si>
  <si>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</si>
  <si>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</si>
  <si>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</si>
  <si>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</si>
  <si>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</si>
  <si>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</si>
  <si>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</si>
  <si>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</si>
  <si>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</si>
  <si>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</si>
  <si>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</si>
  <si>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</si>
  <si>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</si>
  <si>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</si>
  <si>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</si>
  <si>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</si>
  <si>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</si>
  <si>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</si>
  <si>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</si>
  <si>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</si>
  <si>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</si>
  <si>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</si>
  <si>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</si>
  <si>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</si>
  <si>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</si>
  <si>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</si>
  <si>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</si>
  <si>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</si>
  <si>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</si>
  <si>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</si>
  <si>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</si>
  <si>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</si>
  <si>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</si>
  <si>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</si>
  <si>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</si>
  <si>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</si>
  <si>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</si>
  <si>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</si>
  <si>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</si>
  <si>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</si>
  <si>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</si>
  <si>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</si>
  <si>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</si>
  <si>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</si>
  <si>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</si>
  <si>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</si>
  <si>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</si>
  <si>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</si>
  <si>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</si>
  <si>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</si>
  <si>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</si>
  <si>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</si>
  <si>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</si>
  <si>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</si>
  <si>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</si>
  <si>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</si>
  <si>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</si>
  <si>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</si>
  <si>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</si>
  <si>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</si>
  <si>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</si>
  <si>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</si>
  <si>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</si>
  <si>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</si>
  <si>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</si>
  <si>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</si>
  <si>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</si>
  <si>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</si>
  <si>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</si>
  <si>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</si>
  <si>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</si>
  <si>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</si>
  <si>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</si>
  <si>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</si>
  <si>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</si>
  <si>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</si>
  <si>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</si>
  <si>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</si>
  <si>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</si>
  <si>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</si>
  <si>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</si>
  <si>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</si>
  <si>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</si>
  <si>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</si>
  <si>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</si>
  <si>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</si>
  <si>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</si>
  <si>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</si>
  <si>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</si>
  <si>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</si>
  <si>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</si>
  <si>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</si>
  <si>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</si>
  <si>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</si>
  <si>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</si>
  <si>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</si>
  <si>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</si>
  <si>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</si>
  <si>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</si>
  <si>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</si>
  <si>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</si>
  <si>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</si>
  <si>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</si>
  <si>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</si>
  <si>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</si>
  <si>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</si>
  <si>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</si>
  <si>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</si>
  <si>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</si>
  <si>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</si>
  <si>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</si>
  <si>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</si>
  <si>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</si>
  <si>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</si>
  <si>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</si>
  <si>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</si>
  <si>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</si>
  <si>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</si>
  <si>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</si>
  <si>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</si>
  <si>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</si>
  <si>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</si>
  <si>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</si>
  <si>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</si>
  <si>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</si>
  <si>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</si>
  <si>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</si>
  <si>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</si>
  <si>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</si>
  <si>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</si>
  <si>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</si>
  <si>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</si>
  <si>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</si>
  <si>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</si>
  <si>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</si>
  <si>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</si>
  <si>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</si>
  <si>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</si>
  <si>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</si>
  <si>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</si>
  <si>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</si>
  <si>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</si>
  <si>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</si>
  <si>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</si>
  <si>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</si>
  <si>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</si>
  <si>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</si>
  <si>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</si>
  <si>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</si>
  <si>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</si>
  <si>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</si>
  <si>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</si>
  <si>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</si>
  <si>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</si>
  <si>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</si>
  <si>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</si>
  <si>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</si>
  <si>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</si>
  <si>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</si>
  <si>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</si>
  <si>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</si>
  <si>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</si>
  <si>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</si>
  <si>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</si>
  <si>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</si>
  <si>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</si>
  <si>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</si>
  <si>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</si>
  <si>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</si>
  <si>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</si>
  <si>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</si>
  <si>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</si>
  <si>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</si>
  <si>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</si>
  <si>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</si>
  <si>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</si>
  <si>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</si>
  <si>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</si>
  <si>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</si>
  <si>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</si>
  <si>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</si>
  <si>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</si>
  <si>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</si>
  <si>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</si>
  <si>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</si>
  <si>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</si>
  <si>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</si>
  <si>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</si>
  <si>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</si>
  <si>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</si>
  <si>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</si>
  <si>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</si>
  <si>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</si>
  <si>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</si>
  <si>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</si>
  <si>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</si>
  <si>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</si>
  <si>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</si>
  <si>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</si>
  <si>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</si>
  <si>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</si>
  <si>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</si>
  <si>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</si>
  <si>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</si>
  <si>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</si>
  <si>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</si>
  <si>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</si>
  <si>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</si>
  <si>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</si>
  <si>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</si>
  <si>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</si>
  <si>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</si>
  <si>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</si>
  <si>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</si>
  <si>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</si>
  <si>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</si>
  <si>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</si>
  <si>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</si>
  <si>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</si>
  <si>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</si>
  <si>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</si>
  <si>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</si>
  <si>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</si>
  <si>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</si>
  <si>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</si>
  <si>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</si>
  <si>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</si>
  <si>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</si>
  <si>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</si>
  <si>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</si>
  <si>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</si>
  <si>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</si>
  <si>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</si>
  <si>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</si>
  <si>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</si>
  <si>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</si>
  <si>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</si>
  <si>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</si>
  <si>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</si>
  <si>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</si>
  <si>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</si>
  <si>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</si>
  <si>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</si>
  <si>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</si>
  <si>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</si>
  <si>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</si>
  <si>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</si>
  <si>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</si>
  <si>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</si>
  <si>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</si>
  <si>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</si>
  <si>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</si>
  <si>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</si>
  <si>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</si>
  <si>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</si>
  <si>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</si>
  <si>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</si>
  <si>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</si>
  <si>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</si>
  <si>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</si>
  <si>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</si>
  <si>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</si>
  <si>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</si>
  <si>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</si>
  <si>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</si>
  <si>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</si>
  <si>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</si>
  <si>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</si>
  <si>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</si>
  <si>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</si>
  <si>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</si>
  <si>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</si>
  <si>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</si>
  <si>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</si>
  <si>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</si>
  <si>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</si>
  <si>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</si>
  <si>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</si>
  <si>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</si>
  <si>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</si>
  <si>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</si>
  <si>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</si>
  <si>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</si>
  <si>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</si>
  <si>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</si>
  <si>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</si>
  <si>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</si>
  <si>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</si>
  <si>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</si>
  <si>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</si>
  <si>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</si>
  <si>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</si>
  <si>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</si>
  <si>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</si>
  <si>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</si>
  <si>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</si>
  <si>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</si>
  <si>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</si>
  <si>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</si>
  <si>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</si>
  <si>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</si>
  <si>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</si>
  <si>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</si>
  <si>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</si>
  <si>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</si>
  <si>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</si>
  <si>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</si>
  <si>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</si>
  <si>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</si>
  <si>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</si>
  <si>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</si>
  <si>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</si>
  <si>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</si>
  <si>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</si>
  <si>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</si>
  <si>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</si>
  <si>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</si>
  <si>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</si>
  <si>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</si>
  <si>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</si>
  <si>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</si>
  <si>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</si>
  <si>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</si>
  <si>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</si>
  <si>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</si>
  <si>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</si>
  <si>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</si>
  <si>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</si>
  <si>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</si>
  <si>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</si>
  <si>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</si>
  <si>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</si>
  <si>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</si>
  <si>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</si>
  <si>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</si>
  <si>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</si>
  <si>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</si>
  <si>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</si>
  <si>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</si>
  <si>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</si>
  <si>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</si>
  <si>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</si>
  <si>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</si>
  <si>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</si>
  <si>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</si>
  <si>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</si>
  <si>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</si>
  <si>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</si>
  <si>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</si>
  <si>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</si>
  <si>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</si>
  <si>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</si>
  <si>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</si>
  <si>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</si>
  <si>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</si>
  <si>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</si>
  <si>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</si>
  <si>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</si>
  <si>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</si>
  <si>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</si>
  <si>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</si>
  <si>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</si>
  <si>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</si>
  <si>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</si>
  <si>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</si>
  <si>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</si>
  <si>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</si>
  <si>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</si>
  <si>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</si>
  <si>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</si>
  <si>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</si>
  <si>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</si>
  <si>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</si>
  <si>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</si>
  <si>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</si>
  <si>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</si>
  <si>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</si>
  <si>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</si>
  <si>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</si>
  <si>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</si>
  <si>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</si>
  <si>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</si>
  <si>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</si>
  <si>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</si>
  <si>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</si>
  <si>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</si>
  <si>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</si>
  <si>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</si>
  <si>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</si>
  <si>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</si>
  <si>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</si>
  <si>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</si>
  <si>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</si>
  <si>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</si>
  <si>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</si>
  <si>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</si>
  <si>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</si>
  <si>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</si>
  <si>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</si>
  <si>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</si>
  <si>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</si>
  <si>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</si>
  <si>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</si>
  <si>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</si>
  <si>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</si>
  <si>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</si>
  <si>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</si>
  <si>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</si>
  <si>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</si>
  <si>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</si>
  <si>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</si>
  <si>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</si>
  <si>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</si>
  <si>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</si>
  <si>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</si>
  <si>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</si>
  <si>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</si>
  <si>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</si>
  <si>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</si>
  <si>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</si>
  <si>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</si>
  <si>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</si>
  <si>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</si>
  <si>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</si>
  <si>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</si>
  <si>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</si>
  <si>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</si>
  <si>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</si>
  <si>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</si>
  <si>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</si>
  <si>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</si>
  <si>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</si>
  <si>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</si>
  <si>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</si>
  <si>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</si>
  <si>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</si>
  <si>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</si>
  <si>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</si>
  <si>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</si>
  <si>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</si>
  <si>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</si>
  <si>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</si>
  <si>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</si>
  <si>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</si>
  <si>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</si>
  <si>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</si>
  <si>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</si>
  <si>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</si>
  <si>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</si>
  <si>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</si>
  <si>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</si>
  <si>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</si>
  <si>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</si>
  <si>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</si>
  <si>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</si>
  <si>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</si>
  <si>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</si>
  <si>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</si>
  <si>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</si>
  <si>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</si>
  <si>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</si>
  <si>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</si>
  <si>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</si>
  <si>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</si>
  <si>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</si>
  <si>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</si>
  <si>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</si>
  <si>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</si>
  <si>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</si>
  <si>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</si>
  <si>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</si>
  <si>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</si>
  <si>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</si>
  <si>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</si>
  <si>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</si>
  <si>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</si>
  <si>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</si>
  <si>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</si>
  <si>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</si>
  <si>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</si>
  <si>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</si>
  <si>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</si>
  <si>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</si>
  <si>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</si>
  <si>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</si>
  <si>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</si>
  <si>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</si>
  <si>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</si>
  <si>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</si>
  <si>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</si>
  <si>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</si>
  <si>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</si>
  <si>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</si>
  <si>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</si>
  <si>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</si>
  <si>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</si>
  <si>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</si>
  <si>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</si>
  <si>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</si>
  <si>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</si>
  <si>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</si>
  <si>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</si>
  <si>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</si>
  <si>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</si>
  <si>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</si>
  <si>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</si>
  <si>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</si>
  <si>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</si>
  <si>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</si>
  <si>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</si>
  <si>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</si>
  <si>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</si>
  <si>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</si>
  <si>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</si>
  <si>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</si>
  <si>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</si>
  <si>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</si>
  <si>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</si>
  <si>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</si>
  <si>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</si>
  <si>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</si>
  <si>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</si>
  <si>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</si>
  <si>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</si>
  <si>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</si>
  <si>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</si>
  <si>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</si>
  <si>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</si>
  <si>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</si>
  <si>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</si>
  <si>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</si>
  <si>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</si>
  <si>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</si>
  <si>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</si>
  <si>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</si>
  <si>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</si>
  <si>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</si>
  <si>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</si>
  <si>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</si>
  <si>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</si>
  <si>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</si>
  <si>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</si>
  <si>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</si>
  <si>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</si>
  <si>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</si>
  <si>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</si>
  <si>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</si>
  <si>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</si>
  <si>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</si>
  <si>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</si>
  <si>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</si>
  <si>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</si>
  <si>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</si>
  <si>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</si>
  <si>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</si>
  <si>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</si>
  <si>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</si>
  <si>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</si>
  <si>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</si>
  <si>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</si>
  <si>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</si>
  <si>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</si>
  <si>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</si>
  <si>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</si>
  <si>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</si>
  <si>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</si>
  <si>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</si>
  <si>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</si>
  <si>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</si>
  <si>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</si>
  <si>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</si>
  <si>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</si>
  <si>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</si>
  <si>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</si>
  <si>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</si>
  <si>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</si>
  <si>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</si>
  <si>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</si>
  <si>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</si>
  <si>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</si>
  <si>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</si>
  <si>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</si>
  <si>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</si>
  <si>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</si>
  <si>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</si>
  <si>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</si>
  <si>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</si>
  <si>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</si>
  <si>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</si>
  <si>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</si>
  <si>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</si>
  <si>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</si>
  <si>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</si>
  <si>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</si>
  <si>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</si>
  <si>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</si>
  <si>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</si>
  <si>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</si>
  <si>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</si>
  <si>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</si>
  <si>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</si>
  <si>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</si>
  <si>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</si>
  <si>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</si>
  <si>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</si>
  <si>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</si>
  <si>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</si>
  <si>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</si>
  <si>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</si>
  <si>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</si>
  <si>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</si>
  <si>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</si>
  <si>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</si>
  <si>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</si>
  <si>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</si>
  <si>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</si>
  <si>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</si>
  <si>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</si>
  <si>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</si>
  <si>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</si>
  <si>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</si>
  <si>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</si>
  <si>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</si>
  <si>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</si>
  <si>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</si>
  <si>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</si>
  <si>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</si>
  <si>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</si>
  <si>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</si>
  <si>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</si>
  <si>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</si>
  <si>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</si>
  <si>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</si>
  <si>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</si>
  <si>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</si>
  <si>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</si>
  <si>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</si>
  <si>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</si>
  <si>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</si>
  <si>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</si>
  <si>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</si>
  <si>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</si>
  <si>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</si>
  <si>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</si>
  <si>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</si>
  <si>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</si>
  <si>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</si>
  <si>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</si>
  <si>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</si>
  <si>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</si>
  <si>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</si>
  <si>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</si>
  <si>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</si>
  <si>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</si>
  <si>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</si>
  <si>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</si>
  <si>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</si>
  <si>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</si>
  <si>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</si>
  <si>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</si>
  <si>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</si>
  <si>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</si>
  <si>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</si>
  <si>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</si>
  <si>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</si>
  <si>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</si>
  <si>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</si>
  <si>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</si>
  <si>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</si>
  <si>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</si>
  <si>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</si>
  <si>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</si>
  <si>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</si>
  <si>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</si>
  <si>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</si>
  <si>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</si>
  <si>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</si>
  <si>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</si>
  <si>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</si>
  <si>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</si>
  <si>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</si>
  <si>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</si>
  <si>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</si>
  <si>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</si>
  <si>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</si>
  <si>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</si>
  <si>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</si>
  <si>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</si>
  <si>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</si>
  <si>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</si>
  <si>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</si>
  <si>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</si>
  <si>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</si>
  <si>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</si>
  <si>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</si>
  <si>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</si>
  <si>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</si>
  <si>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</si>
  <si>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</si>
  <si>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</si>
  <si>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</si>
  <si>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</si>
  <si>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</si>
  <si>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</si>
  <si>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</si>
  <si>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</si>
  <si>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</si>
  <si>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</si>
  <si>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</si>
  <si>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</si>
  <si>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</si>
  <si>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</si>
  <si>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</si>
  <si>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</si>
  <si>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</si>
  <si>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</si>
  <si>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</si>
  <si>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</si>
  <si>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</si>
  <si>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</si>
  <si>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</si>
  <si>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</si>
  <si>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</si>
  <si>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</si>
  <si>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</si>
  <si>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</si>
  <si>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</si>
  <si>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</si>
  <si>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</si>
  <si>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</si>
  <si>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</si>
  <si>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</si>
  <si>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</si>
  <si>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</si>
  <si>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</si>
  <si>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</si>
  <si>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</si>
  <si>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</si>
  <si>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</si>
  <si>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</si>
  <si>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</si>
  <si>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</si>
  <si>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</si>
  <si>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</si>
  <si>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</si>
  <si>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</si>
  <si>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</si>
  <si>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</si>
  <si>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</si>
  <si>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</si>
  <si>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</si>
  <si>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</si>
  <si>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</si>
  <si>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</si>
  <si>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</si>
  <si>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</si>
  <si>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</si>
  <si>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</si>
  <si>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</si>
  <si>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</si>
  <si>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</si>
  <si>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</si>
  <si>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</si>
  <si>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</si>
  <si>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</si>
  <si>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</si>
  <si>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</si>
  <si>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</si>
  <si>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</si>
  <si>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</si>
  <si>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</si>
  <si>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</si>
  <si>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</si>
  <si>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</si>
  <si>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</si>
  <si>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</si>
  <si>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</si>
  <si>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</si>
  <si>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</si>
  <si>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</si>
  <si>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</si>
  <si>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</si>
  <si>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</si>
  <si>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</si>
  <si>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</si>
  <si>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</si>
  <si>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</si>
  <si>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</si>
  <si>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</si>
  <si>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</si>
  <si>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</si>
  <si>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</si>
  <si>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</si>
  <si>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</si>
  <si>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</si>
  <si>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</si>
  <si>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</si>
  <si>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</si>
  <si>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</si>
  <si>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</si>
  <si>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</si>
  <si>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</si>
  <si>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</si>
  <si>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</si>
  <si>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</si>
  <si>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</si>
  <si>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</si>
  <si>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</si>
  <si>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</si>
  <si>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</si>
  <si>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</si>
  <si>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</si>
  <si>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</si>
  <si>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</si>
  <si>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</si>
  <si>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</si>
  <si>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</si>
  <si>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</si>
  <si>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</si>
  <si>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</si>
  <si>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</si>
  <si>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</si>
  <si>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</si>
  <si>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</si>
  <si>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</si>
  <si>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</si>
  <si>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</si>
  <si>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</si>
  <si>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</si>
  <si>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</si>
  <si>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</si>
  <si>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</si>
  <si>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</si>
  <si>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</si>
  <si>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</si>
  <si>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</si>
  <si>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</si>
  <si>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</si>
  <si>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</si>
  <si>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</si>
  <si>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</si>
  <si>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</si>
  <si>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</si>
  <si>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</si>
  <si>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</si>
  <si>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</si>
  <si>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</si>
  <si>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</si>
  <si>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</si>
  <si>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</si>
  <si>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</si>
  <si>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</si>
  <si>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</si>
  <si>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</si>
  <si>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</si>
  <si>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</si>
  <si>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</si>
  <si>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</si>
  <si>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</si>
  <si>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</si>
  <si>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</si>
  <si>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</si>
  <si>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</si>
  <si>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</si>
  <si>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</si>
  <si>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</si>
  <si>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</si>
  <si>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</si>
  <si>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</si>
  <si>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</si>
  <si>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</si>
  <si>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</si>
  <si>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</si>
  <si>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</si>
  <si>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</si>
  <si>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</si>
  <si>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</si>
  <si>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</si>
  <si>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</si>
  <si>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</si>
  <si>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</si>
  <si>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</si>
  <si>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</si>
  <si>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</si>
  <si>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</si>
  <si>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</si>
  <si>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</si>
  <si>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</si>
  <si>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</si>
  <si>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</si>
  <si>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</si>
  <si>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</si>
  <si>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</si>
  <si>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</si>
  <si>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</si>
  <si>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</si>
  <si>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</si>
  <si>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</si>
  <si>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</si>
  <si>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</si>
  <si>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</si>
  <si>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</si>
  <si>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</si>
  <si>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</si>
  <si>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</si>
  <si>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</si>
  <si>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</si>
  <si>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</si>
  <si>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</si>
  <si>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</si>
  <si>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</si>
  <si>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</si>
  <si>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</si>
  <si>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</si>
  <si>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</si>
  <si>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</si>
  <si>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</si>
  <si>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</si>
  <si>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</si>
  <si>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</si>
  <si>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</si>
  <si>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</si>
  <si>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</si>
  <si>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</si>
  <si>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</si>
  <si>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</si>
  <si>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</si>
  <si>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</si>
  <si>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</si>
  <si>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</si>
  <si>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</si>
  <si>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</si>
  <si>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</si>
  <si>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</si>
  <si>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</si>
  <si>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</si>
  <si>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</si>
  <si>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</si>
  <si>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</si>
  <si>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</si>
  <si>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</si>
  <si>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</si>
  <si>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</si>
  <si>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</si>
  <si>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</si>
  <si>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</si>
  <si>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</si>
  <si>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</si>
  <si>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</si>
  <si>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</si>
  <si>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</si>
  <si>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</si>
  <si>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</si>
  <si>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</si>
  <si>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</si>
  <si>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</si>
  <si>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</si>
  <si>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</si>
  <si>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</si>
  <si>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</si>
  <si>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</si>
  <si>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</si>
  <si>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</si>
  <si>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</si>
  <si>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</si>
  <si>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</si>
  <si>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</si>
  <si>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</si>
  <si>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</si>
  <si>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</si>
  <si>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</si>
  <si>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</si>
  <si>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</si>
  <si>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</si>
  <si>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</si>
  <si>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</si>
  <si>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</si>
  <si>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</si>
  <si>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</si>
  <si>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</si>
  <si>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</si>
  <si>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</si>
  <si>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</si>
  <si>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</si>
  <si>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</si>
  <si>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</si>
  <si>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</si>
  <si>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</si>
  <si>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</si>
  <si>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</si>
  <si>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</si>
  <si>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</si>
  <si>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</si>
  <si>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</si>
  <si>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</si>
  <si>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</si>
  <si>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</si>
  <si>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</si>
  <si>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</si>
  <si>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</si>
  <si>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</si>
  <si>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</si>
  <si>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</si>
  <si>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</si>
  <si>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</si>
  <si>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</si>
  <si>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</si>
  <si>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</si>
  <si>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</si>
  <si>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</si>
  <si>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</si>
  <si>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</si>
  <si>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</si>
  <si>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</si>
  <si>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</si>
  <si>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</si>
  <si>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</si>
  <si>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</si>
  <si>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</si>
  <si>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</si>
  <si>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</si>
  <si>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</si>
  <si>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</si>
  <si>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</si>
  <si>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</si>
  <si>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</si>
  <si>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</si>
  <si>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</si>
  <si>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</si>
  <si>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</si>
  <si>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</si>
  <si>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</si>
  <si>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</si>
  <si>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</si>
  <si>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</si>
  <si>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</si>
  <si>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</si>
  <si>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</si>
  <si>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</si>
  <si>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</si>
  <si>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</si>
  <si>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</si>
  <si>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</si>
  <si>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</si>
  <si>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</si>
  <si>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</si>
  <si>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</si>
  <si>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</si>
  <si>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</si>
  <si>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</si>
  <si>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</si>
  <si>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</si>
  <si>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</si>
  <si>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</si>
  <si>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</si>
  <si>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</si>
  <si>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</si>
  <si>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</si>
  <si>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</si>
  <si>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</si>
  <si>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</si>
  <si>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</si>
  <si>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</si>
  <si>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</si>
  <si>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</si>
  <si>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</si>
  <si>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</si>
  <si>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</si>
  <si>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</si>
  <si>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</si>
  <si>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</si>
  <si>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</si>
  <si>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</si>
  <si>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</si>
  <si>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</si>
  <si>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</si>
  <si>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</si>
  <si>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</si>
  <si>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</si>
  <si>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</si>
  <si>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</si>
  <si>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</si>
  <si>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</si>
  <si>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</si>
  <si>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</si>
  <si>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</si>
  <si>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</si>
  <si>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</si>
  <si>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</si>
  <si>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</si>
  <si>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</si>
  <si>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</si>
  <si>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</si>
  <si>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</si>
  <si>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</si>
  <si>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</si>
  <si>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</si>
  <si>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</si>
  <si>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</si>
  <si>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</si>
  <si>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</si>
  <si>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</si>
  <si>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</si>
  <si>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</si>
  <si>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</si>
  <si>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</si>
  <si>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</si>
  <si>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</si>
  <si>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</si>
  <si>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</si>
  <si>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</si>
  <si>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</si>
  <si>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</si>
  <si>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</si>
  <si>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</si>
  <si>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</si>
  <si>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</si>
  <si>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</si>
  <si>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</si>
  <si>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</si>
  <si>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</si>
  <si>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</si>
  <si>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</si>
  <si>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</si>
  <si>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</si>
  <si>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</si>
  <si>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</si>
  <si>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</si>
  <si>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</si>
  <si>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</si>
  <si>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</si>
  <si>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</si>
  <si>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</si>
  <si>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</si>
  <si>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</si>
  <si>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</si>
  <si>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</si>
  <si>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</si>
  <si>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</si>
  <si>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</si>
  <si>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</si>
  <si>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</si>
  <si>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</si>
  <si>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</si>
  <si>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</si>
  <si>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</si>
  <si>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</si>
  <si>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</si>
  <si>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</si>
  <si>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</si>
  <si>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</si>
  <si>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</si>
  <si>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</si>
  <si>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</si>
  <si>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</si>
  <si>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</si>
  <si>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</si>
  <si>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</si>
  <si>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</si>
  <si>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</si>
  <si>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</si>
  <si>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</si>
  <si>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</si>
  <si>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</si>
  <si>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</si>
  <si>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</si>
  <si>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</si>
  <si>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</si>
  <si>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</si>
  <si>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</si>
  <si>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</si>
  <si>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</si>
  <si>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</si>
  <si>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</si>
  <si>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</si>
  <si>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</si>
  <si>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</si>
  <si>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</si>
  <si>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</si>
  <si>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</si>
  <si>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</si>
  <si>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</si>
  <si>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</si>
  <si>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</si>
  <si>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</si>
  <si>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</si>
  <si>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</si>
  <si>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</si>
  <si>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</si>
  <si>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</si>
  <si>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</si>
  <si>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</si>
  <si>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</si>
  <si>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</si>
  <si>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</si>
  <si>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</si>
  <si>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</si>
  <si>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</si>
  <si>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</si>
  <si>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</si>
  <si>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</si>
  <si>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</si>
  <si>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</si>
  <si>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</si>
  <si>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</si>
  <si>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</si>
  <si>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</si>
  <si>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</si>
  <si>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</si>
  <si>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</si>
  <si>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</si>
  <si>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</si>
  <si>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</si>
  <si>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</si>
  <si>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</si>
  <si>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</si>
  <si>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</si>
  <si>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</si>
  <si>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</si>
  <si>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</si>
  <si>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</si>
  <si>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</si>
  <si>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</si>
  <si>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</si>
  <si>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</si>
  <si>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</si>
  <si>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</si>
  <si>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</si>
  <si>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</si>
  <si>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</si>
  <si>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</si>
  <si>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</si>
  <si>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</si>
  <si>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</si>
  <si>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</si>
  <si>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</si>
  <si>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</si>
  <si>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</si>
  <si>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</si>
  <si>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</si>
  <si>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</si>
  <si>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</si>
  <si>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</si>
  <si>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</si>
  <si>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</si>
  <si>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</si>
  <si>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</si>
  <si>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</si>
  <si>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</si>
  <si>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</si>
  <si>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</si>
  <si>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</si>
  <si>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</si>
  <si>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</si>
  <si>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</si>
  <si>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</si>
  <si>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</si>
  <si>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</si>
  <si>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</si>
  <si>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</si>
  <si>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</si>
  <si>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</si>
  <si>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</si>
  <si>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</si>
  <si>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</si>
  <si>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</si>
  <si>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</si>
  <si>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</si>
  <si>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</si>
  <si>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</si>
  <si>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</si>
  <si>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</si>
  <si>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</si>
  <si>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</si>
  <si>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</si>
  <si>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</si>
  <si>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</si>
  <si>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</si>
  <si>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</si>
  <si>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</si>
  <si>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</si>
  <si>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</si>
  <si>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</si>
  <si>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</si>
  <si>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</si>
  <si>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</si>
  <si>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</si>
  <si>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</si>
  <si>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</si>
  <si>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</si>
  <si>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</si>
  <si>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</si>
  <si>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</si>
  <si>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</si>
  <si>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</si>
  <si>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</si>
  <si>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</si>
  <si>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</si>
  <si>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</si>
  <si>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</si>
  <si>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</si>
  <si>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</si>
  <si>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</si>
  <si>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</si>
  <si>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</si>
  <si>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</si>
  <si>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</si>
  <si>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</si>
  <si>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</si>
  <si>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</si>
  <si>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</si>
  <si>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</si>
  <si>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</si>
  <si>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</si>
  <si>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</si>
  <si>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</si>
  <si>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</si>
  <si>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</si>
  <si>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</si>
  <si>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</si>
  <si>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</si>
  <si>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</si>
  <si>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</si>
  <si>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</si>
  <si>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</si>
  <si>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</si>
  <si>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</si>
  <si>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</si>
  <si>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</si>
  <si>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</si>
  <si>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</si>
  <si>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</si>
  <si>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</si>
  <si>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</si>
  <si>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</si>
  <si>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</si>
  <si>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</si>
  <si>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</si>
  <si>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</si>
  <si>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</si>
  <si>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</si>
  <si>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</si>
  <si>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</si>
  <si>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</si>
  <si>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</si>
  <si>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</si>
  <si>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</si>
  <si>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</si>
  <si>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</si>
  <si>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</si>
  <si>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</si>
  <si>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</si>
  <si>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</si>
  <si>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</si>
  <si>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</si>
  <si>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</si>
  <si>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</si>
  <si>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</si>
  <si>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</si>
  <si>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</si>
  <si>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</si>
  <si>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</si>
  <si>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</si>
  <si>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</si>
  <si>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</si>
  <si>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</si>
  <si>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</si>
  <si>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</si>
  <si>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</si>
  <si>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</si>
  <si>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</si>
  <si>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</si>
  <si>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</si>
  <si>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</si>
  <si>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</si>
  <si>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</si>
  <si>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</si>
  <si>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</si>
  <si>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</si>
  <si>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</si>
  <si>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</si>
  <si>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</si>
  <si>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</si>
  <si>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</si>
  <si>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</si>
  <si>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</si>
  <si>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</si>
  <si>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</si>
  <si>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</si>
  <si>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</si>
  <si>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</si>
  <si>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</si>
  <si>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</si>
  <si>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</si>
  <si>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</si>
  <si>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</si>
  <si>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</si>
  <si>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</si>
  <si>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</si>
  <si>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</si>
  <si>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</si>
  <si>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</si>
  <si>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</si>
  <si>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</si>
  <si>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</si>
  <si>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</si>
  <si>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</si>
  <si>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</si>
  <si>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</si>
  <si>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</si>
  <si>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</si>
  <si>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</si>
  <si>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</si>
  <si>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</si>
  <si>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</si>
  <si>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</si>
  <si>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</si>
  <si>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</si>
  <si>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</si>
  <si>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</si>
  <si>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</si>
  <si>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</si>
  <si>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</si>
  <si>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</si>
  <si>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</si>
  <si>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</si>
  <si>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</si>
  <si>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</si>
  <si>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</si>
  <si>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</si>
  <si>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</si>
  <si>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</si>
  <si>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</si>
  <si>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</si>
  <si>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</si>
  <si>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</si>
  <si>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</si>
  <si>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</si>
  <si>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</si>
  <si>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</si>
  <si>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</si>
  <si>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</si>
  <si>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</si>
  <si>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</si>
  <si>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</si>
  <si>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</si>
  <si>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</si>
  <si>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</si>
  <si>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</si>
  <si>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</si>
  <si>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</si>
  <si>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</si>
  <si>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</si>
  <si>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</si>
  <si>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</si>
  <si>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</si>
  <si>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</si>
  <si>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</si>
  <si>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</si>
  <si>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</si>
  <si>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</si>
  <si>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</si>
  <si>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</si>
  <si>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</si>
  <si>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</si>
  <si>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</si>
  <si>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</si>
  <si>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</si>
  <si>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</si>
  <si>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</si>
  <si>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</si>
  <si>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</si>
  <si>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</si>
  <si>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</si>
  <si>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</si>
  <si>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</si>
  <si>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</si>
  <si>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</si>
  <si>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</si>
  <si>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</si>
  <si>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</si>
  <si>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</si>
  <si>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</si>
  <si>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</si>
  <si>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</si>
  <si>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</si>
  <si>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</si>
  <si>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</si>
  <si>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</si>
  <si>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</si>
  <si>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</si>
  <si>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</si>
  <si>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</si>
  <si>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</si>
  <si>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</si>
  <si>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</si>
  <si>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</si>
  <si>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</si>
  <si>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</si>
  <si>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</si>
  <si>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</si>
  <si>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</si>
  <si>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</si>
  <si>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</si>
  <si>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</si>
  <si>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</si>
  <si>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</si>
  <si>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</si>
  <si>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</si>
  <si>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</si>
  <si>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</si>
  <si>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</si>
  <si>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</si>
  <si>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</si>
  <si>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</si>
  <si>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</si>
  <si>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</si>
  <si>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</si>
  <si>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</si>
  <si>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</si>
  <si>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</si>
  <si>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</si>
  <si>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</si>
  <si>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</si>
  <si>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</si>
  <si>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</si>
  <si>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</si>
  <si>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</si>
  <si>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</si>
  <si>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</si>
  <si>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</si>
  <si>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</si>
  <si>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</si>
  <si>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</si>
  <si>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</si>
  <si>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</si>
  <si>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</si>
  <si>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</si>
  <si>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</si>
  <si>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</si>
  <si>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</si>
  <si>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</si>
  <si>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</si>
  <si>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</si>
  <si>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</si>
  <si>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</si>
  <si>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</si>
  <si>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</si>
  <si>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</si>
  <si>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</si>
  <si>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</si>
  <si>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</si>
  <si>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</si>
  <si>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</si>
  <si>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</si>
  <si>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</si>
  <si>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</si>
  <si>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</si>
  <si>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</si>
  <si>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</si>
  <si>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</si>
  <si>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</si>
  <si>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</si>
  <si>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</si>
  <si>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</si>
  <si>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</si>
  <si>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</si>
  <si>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</si>
  <si>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</si>
  <si>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</si>
  <si>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</si>
  <si>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</si>
  <si>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</si>
  <si>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</si>
  <si>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</si>
  <si>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</si>
  <si>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</si>
  <si>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</si>
  <si>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</si>
  <si>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</si>
  <si>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</si>
  <si>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</si>
  <si>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</si>
  <si>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</si>
  <si>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</si>
  <si>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</si>
  <si>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</si>
  <si>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</si>
  <si>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</si>
  <si>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</si>
  <si>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</si>
  <si>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</si>
  <si>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</si>
  <si>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</si>
  <si>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</si>
  <si>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</si>
  <si>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</si>
  <si>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</si>
  <si>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</si>
  <si>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</si>
  <si>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</si>
  <si>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</si>
  <si>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</si>
  <si>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</si>
  <si>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</si>
  <si>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</si>
  <si>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</si>
  <si>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</si>
  <si>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</si>
  <si>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</si>
  <si>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</si>
  <si>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</si>
  <si>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</si>
  <si>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</si>
  <si>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</si>
  <si>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</si>
  <si>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</si>
  <si>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</si>
  <si>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</si>
  <si>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</si>
  <si>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</si>
  <si>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</si>
  <si>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</si>
  <si>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</si>
  <si>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</si>
  <si>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</si>
  <si>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</si>
  <si>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</si>
  <si>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</si>
  <si>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</si>
  <si>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</si>
  <si>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</si>
  <si>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</si>
  <si>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</si>
  <si>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</si>
  <si>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</si>
  <si>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</si>
  <si>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</si>
  <si>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</si>
  <si>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</si>
  <si>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</si>
  <si>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</si>
  <si>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</si>
  <si>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</si>
  <si>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</si>
  <si>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</si>
  <si>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</si>
  <si>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</si>
  <si>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</si>
  <si>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</si>
  <si>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</si>
  <si>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</si>
  <si>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</si>
  <si>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</si>
  <si>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</si>
  <si>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</si>
  <si>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</si>
  <si>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</si>
  <si>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</si>
  <si>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</si>
  <si>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</si>
  <si>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</si>
  <si>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</si>
  <si>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</si>
  <si>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</si>
  <si>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</si>
  <si>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</si>
  <si>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</si>
  <si>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</si>
  <si>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</si>
  <si>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</si>
  <si>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</si>
  <si>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</si>
  <si>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</si>
  <si>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</si>
  <si>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</si>
  <si>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</si>
  <si>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</si>
  <si>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</si>
  <si>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</si>
  <si>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</si>
  <si>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</si>
  <si>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</si>
  <si>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</si>
  <si>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</si>
  <si>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</si>
  <si>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</si>
  <si>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</si>
  <si>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</si>
  <si>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</si>
  <si>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</si>
  <si>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</si>
  <si>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</si>
  <si>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</si>
  <si>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</si>
  <si>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</si>
  <si>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</si>
  <si>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</si>
  <si>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</si>
  <si>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</si>
  <si>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</si>
  <si>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</si>
  <si>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</si>
  <si>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</si>
  <si>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</si>
  <si>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</si>
  <si>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</si>
  <si>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</si>
  <si>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</si>
  <si>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</si>
  <si>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</si>
  <si>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</si>
  <si>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</si>
  <si>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</si>
  <si>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</si>
  <si>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</si>
  <si>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</si>
  <si>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</si>
  <si>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</si>
  <si>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</si>
  <si>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</si>
  <si>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</si>
  <si>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</si>
  <si>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</si>
  <si>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</si>
  <si>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</si>
  <si>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</si>
  <si>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</si>
  <si>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</si>
  <si>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</si>
  <si>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</si>
  <si>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</si>
  <si>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</si>
  <si>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</si>
  <si>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</si>
  <si>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</si>
  <si>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</si>
  <si>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</si>
  <si>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</si>
  <si>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</si>
  <si>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</si>
  <si>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</si>
  <si>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</si>
  <si>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</si>
  <si>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</si>
  <si>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</si>
  <si>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</si>
  <si>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</si>
  <si>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</si>
  <si>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</si>
  <si>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</si>
  <si>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</si>
  <si>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</si>
  <si>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</si>
  <si>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</si>
  <si>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</si>
  <si>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</si>
  <si>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</si>
  <si>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</si>
  <si>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</si>
  <si>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</si>
  <si>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</si>
  <si>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</si>
  <si>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</si>
  <si>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</si>
  <si>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</si>
  <si>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</si>
  <si>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</si>
  <si>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</si>
  <si>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</si>
  <si>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</si>
  <si>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</si>
  <si>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</si>
  <si>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</si>
  <si>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</si>
  <si>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</si>
  <si>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</si>
  <si>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</si>
  <si>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</si>
  <si>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</si>
  <si>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</si>
  <si>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</si>
  <si>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</si>
  <si>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</si>
  <si>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</si>
  <si>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</si>
  <si>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</si>
  <si>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</si>
  <si>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</si>
  <si>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</si>
  <si>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</si>
  <si>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</si>
  <si>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</si>
  <si>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</si>
  <si>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</si>
  <si>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</si>
  <si>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</si>
  <si>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</si>
  <si>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</si>
  <si>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</si>
  <si>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</si>
  <si>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</si>
  <si>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</si>
  <si>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</si>
  <si>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</si>
  <si>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</si>
  <si>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</si>
  <si>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</si>
  <si>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</si>
  <si>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</si>
  <si>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</si>
  <si>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</si>
  <si>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</si>
  <si>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</si>
  <si>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</si>
  <si>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</si>
  <si>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</si>
  <si>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</si>
  <si>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</si>
  <si>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</si>
  <si>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</si>
  <si>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</si>
  <si>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</si>
  <si>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</si>
  <si>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</si>
  <si>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</si>
  <si>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</si>
  <si>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</si>
  <si>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</si>
  <si>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</si>
  <si>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</si>
  <si>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</si>
  <si>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</si>
  <si>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</si>
  <si>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</si>
  <si>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</si>
  <si>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</si>
  <si>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</si>
  <si>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</si>
  <si>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</si>
  <si>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</si>
  <si>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</si>
  <si>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</si>
  <si>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</si>
  <si>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</si>
  <si>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</si>
  <si>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</si>
  <si>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</si>
  <si>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</si>
  <si>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</si>
  <si>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</si>
  <si>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</si>
  <si>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</si>
  <si>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</si>
  <si>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</si>
  <si>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</si>
  <si>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</si>
  <si>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</si>
  <si>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</si>
  <si>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</si>
  <si>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</si>
  <si>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</si>
  <si>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</si>
  <si>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</si>
  <si>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</si>
  <si>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</si>
  <si>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</si>
  <si>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</si>
  <si>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</si>
  <si>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</si>
  <si>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</si>
  <si>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</si>
  <si>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</si>
  <si>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</si>
  <si>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</si>
  <si>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</si>
  <si>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</si>
  <si>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</si>
  <si>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</si>
  <si>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</si>
  <si>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</si>
  <si>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</si>
  <si>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</si>
  <si>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</si>
  <si>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</si>
  <si>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</si>
  <si>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</si>
  <si>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</si>
  <si>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</si>
  <si>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</si>
  <si>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</si>
  <si>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</si>
  <si>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</si>
  <si>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</si>
  <si>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</si>
  <si>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</si>
  <si>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</si>
  <si>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</si>
  <si>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</si>
  <si>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</si>
  <si>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</si>
  <si>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</si>
  <si>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</si>
  <si>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</si>
  <si>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</si>
  <si>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</si>
  <si>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</si>
  <si>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</si>
  <si>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</si>
  <si>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</si>
  <si>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</si>
  <si>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</si>
  <si>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</si>
  <si>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</si>
  <si>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</si>
  <si>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</si>
  <si>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</si>
  <si>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</si>
  <si>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</si>
  <si>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</si>
  <si>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</si>
  <si>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</si>
  <si>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</si>
  <si>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</si>
  <si>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</si>
  <si>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</si>
  <si>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</si>
  <si>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</si>
  <si>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</si>
  <si>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</si>
  <si>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</si>
  <si>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</si>
  <si>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</si>
  <si>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</si>
  <si>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</si>
  <si>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</si>
  <si>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</si>
  <si>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</si>
  <si>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</si>
  <si>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</si>
  <si>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</si>
  <si>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</si>
  <si>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</si>
  <si>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</si>
  <si>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</si>
  <si>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</si>
  <si>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</si>
  <si>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</si>
  <si>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</si>
  <si>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</si>
  <si>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</si>
  <si>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</si>
  <si>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</si>
  <si>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</si>
  <si>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</si>
  <si>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</si>
  <si>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</si>
  <si>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</si>
  <si>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</si>
  <si>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</si>
  <si>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</si>
  <si>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</si>
  <si>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</si>
  <si>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</si>
  <si>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</si>
  <si>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</si>
  <si>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</si>
  <si>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</si>
  <si>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</si>
  <si>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</si>
  <si>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</si>
  <si>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</si>
  <si>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</si>
  <si>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</si>
  <si>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</si>
  <si>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</si>
  <si>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</si>
  <si>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</si>
  <si>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</si>
  <si>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</si>
  <si>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</si>
  <si>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</si>
  <si>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</si>
  <si>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</si>
  <si>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</si>
  <si>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</si>
  <si>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</si>
  <si>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</si>
  <si>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</si>
  <si>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</si>
  <si>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</si>
  <si>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</si>
  <si>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</si>
  <si>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</si>
  <si>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</si>
  <si>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</si>
  <si>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</si>
  <si>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</si>
  <si>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</si>
  <si>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</si>
  <si>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</si>
  <si>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</si>
  <si>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</si>
  <si>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</si>
  <si>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</si>
  <si>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</si>
  <si>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</si>
  <si>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</si>
  <si>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</si>
  <si>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</si>
  <si>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</si>
  <si>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</si>
  <si>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</si>
  <si>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</si>
  <si>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</si>
  <si>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</si>
  <si>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</si>
  <si>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</si>
  <si>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</si>
  <si>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</si>
  <si>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</si>
  <si>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</si>
  <si>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</si>
  <si>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</si>
  <si>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</si>
  <si>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</si>
  <si>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</si>
  <si>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</si>
  <si>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</si>
  <si>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</si>
  <si>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</si>
  <si>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</si>
  <si>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</si>
  <si>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</si>
  <si>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</si>
  <si>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</si>
  <si>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</si>
  <si>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</si>
  <si>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TT-20251128-01226</t>
  </si>
  <si>
    <t>EM team on the way: ETA 35 min</t>
  </si>
  <si>
    <t>PCM-20251128-00001260</t>
  </si>
  <si>
    <t>Generator_SG</t>
  </si>
  <si>
    <t>EM team on the way: ETA 40 min</t>
  </si>
  <si>
    <t>PCM-20251128-00001241</t>
  </si>
  <si>
    <t>site has (No connection to unit flapping) TE issue but under access issue as RT family building and currently no one available for access as owner is in madinah and will come tomorrow evening</t>
  </si>
  <si>
    <t>PCM-20251128-00000986</t>
  </si>
  <si>
    <t>night access located in Site located in deep desert &amp; dangerous area</t>
  </si>
  <si>
    <t>PCM-20251128-00001180</t>
  </si>
  <si>
    <t>Minor</t>
  </si>
  <si>
    <t>No connection to unit flapping at 4G due to RM issue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</si>
</sst>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5" headerRowBorderDxfId="43" tableBorderDxfId="44"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327.05410243055667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2"/>
      <c r="B3" s="131" t="str">
        <f>IFERROR(VLOOKUP(D3,DB!A:K,11,0),"")</f>
        <v/>
      </c>
      <c r="C3" s="131"/>
      <c r="D3" s="56"/>
      <c r="E3" s="130"/>
      <c r="F3" s="129"/>
      <c r="G3" s="128">
        <f ca="1">IFERROR(NOW()-F3,"-")</f>
        <v>45990.002528356483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45990.002528356483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45990.002528356483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45990.002528356483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45990.002528356483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45990.002528356483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45990.002528356483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45990.002528356483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45990.002528356483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45990.002528356483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45990.002528356483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45990.002528356483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45990.002528356483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45990.002528356483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45990.002528356483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45990.002528356483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45990.002528356483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45990.002528356483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45990.002528356483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45990.002528356483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45990.002528356483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45990.002528356483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45990.002528356483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45990.002528356483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45990.002528356483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45990.002528356483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45990.002528356483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45990.002528356483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45990.002528356483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45990.002528356483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45990.002528356483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45990.002528356483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45990.002528356483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45990.002528356483</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45990.002528356483</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45990.002528356483</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75A27D79-5EEF-40D2-A3CF-0BDE359BAF7F}"/>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165.00269039352133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5.6151093750013388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45990.002528356483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45990.002528356483</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45990.002528356483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45990.002528356483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45990.002528356483</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45990.002528356483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45990.002528356483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45990.002528356483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45990.002528356483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45990.002528356483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45990.002528356483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45990.002528356483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45990.002528356483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45990.002528356483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45990.002528356483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45990.002528356483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45990.002528356483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45990.002528356483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45990.002528356483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45990.002528356483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45990.002528356483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45990.002528356483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45990.002528356483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45990.002528356483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45990.002528356483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45990.002528356483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45990.002528356483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45990.002528356483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45990.002528356483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45990.002528356483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45990.002528356483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45990.002528356483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45990.002528356483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45990.002528356483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45990.002528356483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45990.002528356483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45990.002528356483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45990.002528356483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45990.002528356483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45990.002528356483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45990.002528356483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45990.002528356483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45990.002528356483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45990.002528356483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45990.002528356483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45990.002528356483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45990.002528356483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45990.002528356483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45990.002528356483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45990.002528356483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45990.002528356483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45990.002528356483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45990.002528356483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45990.002528356483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45990.002528356483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45990.002528356483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45990.002528356483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45990.002528356483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45990.002528356483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45990.002528356483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45990.002528356483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45990.002528356483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45990.002528356483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45990.002528356483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45990.002528356483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45990.002528356483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45990.002528356483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45990.002528356483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45990.002528356483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45990.002528356483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45990.002528356483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45990.002528356483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45990.002528356483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45990.002528356483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45990.002528356483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45990.002528356483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45990.002528356483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45990.002528356483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45990.002528356483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45990.002528356483</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45990.002528356483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45990.002528356483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45990.002528356483</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45990.002528356483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45990.002528356483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45990.002528356483</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45990.002528356483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45990.002528356483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45990.002528356483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45990.002528356483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45990.002528356483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45990.002528356483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45990.002528356483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45990.002528356483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45990.002528356483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45990.002528356483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45990.002528356483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45990.002528356483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45990.002528356483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45990.002528356483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45990.002528356483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45990.002528356483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45990.002528356483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45990.002528356483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45990.002528356483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45990.002528356483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45990.002528356483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45990.002528356483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45990.002528356483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45990.002528356483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45990.002528356483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45990.002528356483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45990.002528356483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45990.002528356483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45990.002528356483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45990.002528356483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45990.002528356483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45990.002528356483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45990.002528356483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45990.002528356483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45990.002528356483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45990.002528356483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45990.002528356483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45990.002528356483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45990.002528356483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45990.002528356483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45990.002528356483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45990.002528356483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45990.002528356483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45990.002528356483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45990.002528356483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45990.002528356483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45990.002528356483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45990.002528356483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45990.002528356483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45990.002528356483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45990.002528356483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45990.002528356483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45990.002528356483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45990.002528356483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45990.002528356483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45990.002528356483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45990.002528356483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45990.002528356483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45990.002528356483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45990.002528356483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45990.002528356483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45990.002528356483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45990.002528356483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45990.002528356483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45990.002528356483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45990.002528356483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45990.002528356483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45990.002528356483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45990.002528356483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45990.002528356483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45990.002528356483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45990.002528356483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45990.002528356483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45990.002528356483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45990.002528356483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45990.002528356483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45990.002528356483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45990.002528356483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45990.002528356483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45990.002528356483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45990.002528356483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45990.002528356483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45990.002528356483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45990.002528356483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45990.002528356483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45990.002528356483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45990.002528356483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45990.002528356483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45990.002528356483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45990.002528356483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45990.002528356483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45990.002528356483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45990.002528356483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45990.002528356483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45990.002528356483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45990.002528356483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45990.002528356483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45990.002528356483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45990.002528356483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45990.002528356483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45990.002528356483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45990.002528356483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45990.002528356483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45990.002528356483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45990.002528356483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45990.002528356483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45990.002528356483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45990.002528356483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45990.002528356483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45990.002528356483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45990.002528356483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45990.002528356483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45990.002528356483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45990.002528356483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45990.002528356483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45990.002528356483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45990.002528356483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45990.002528356483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45990.002528356483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45990.002528356483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45990.002528356483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45990.002528356483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45990.002528356483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45990.002528356483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45990.002528356483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45990.002528356483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45990.002528356483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45990.002528356483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45990.002528356483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45990.002528356483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45990.002528356483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45990.002528356483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45990.002528356483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45990.002528356483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45990.002528356483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45990.002528356483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45990.002528356483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45990.002528356483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45990.002528356483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45990.002528356483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45990.002528356483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45990.002528356483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45990.002528356483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45990.002528356483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45990.002528356483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45990.002528356483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45990.002528356483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45990.002528356483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45990.002528356483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45990.002528356483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45990.002528356483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45990.002528356483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45990.002528356483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45990.002528356483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45990.002528356483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45990.002528356483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45990.002528356483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45990.002528356483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45990.002528356483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45990.002528356483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45990.002528356483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45990.002528356483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45990.002528356483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45990.002528356483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45990.002528356483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45990.002528356483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45990.002528356483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45990.002528356483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45990.002528356483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45990.002528356483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45990.002528356483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45990.002528356483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45990.002528356483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45990.002528356483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45990.002528356483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45990.002528356483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45990.002528356483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45990.002528356483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45990.002528356483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45990.002528356483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45990.002528356483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45990.002528356483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45990.002528356483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45990.002528356483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45990.002528356483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45990.002528356483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45990.002528356483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45990.002528356483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45990.002528356483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45990.002528356483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45990.002528356483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45990.002528356483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45990.002528356483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45990.002528356483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45990.002528356483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45990.002528356483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45990.002528356483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45990.002528356483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45990.002528356483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45990.002528356483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45990.002528356483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45990.002528356483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45990.002528356483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45990.002528356483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45990.002528356483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45990.002528356483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45990.002528356483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45990.002528356483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45990.002528356483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45990.002528356483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45990.002528356483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45990.002528356483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45990.002528356483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45990.002528356483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45990.002528356483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45990.002528356483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45990.002528356483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45990.002528356483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45990.002528356483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45990.002528356483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45990.002528356483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45990.002528356483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45990.002528356483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45990.002528356483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45990.002528356483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45990.002528356483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45990.002528356483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45990.002528356483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45990.002528356483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45990.002528356483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45990.002528356483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45990.002528356483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45990.002528356483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45990.002528356483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45990.002528356483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45990.002528356483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45990.002528356483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45990.002528356483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45990.002528356483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45990.002528356483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45990.002528356483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45990.002528356483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45990.002528356483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45990.002528356483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45990.002528356483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45990.002528356483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45990.002528356483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45990.002528356483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45990.002528356483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45990.002528356483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45990.002528356483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45990.002528356483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45990.002528356483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45990.002528356483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45990.002528356483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45990.002528356483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45990.002528356483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45990.002528356483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45990.002528356483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45990.002528356483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45990.002528356483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45990.002528356483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45990.002528356483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45990.002528356483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45990.002528356483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45990.002528356483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45990.002528356483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45990.002528356483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45990.002528356483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45990.002528356483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45990.002528356483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45990.002528356483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45990.002528356483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45990.002528356483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45990.002528356483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45990.002528356483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45990.002528356483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45990.002528356483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45990.002528356483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45990.002528356483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45990.002528356483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45990.002528356483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45990.002528356483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45990.002528356483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45990.002528356483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45990.002528356483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45990.002528356483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45990.002528356483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45990.002528356483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45990.002528356483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45990.002528356483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45990.002528356483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45990.002528356483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45990.002528356483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45990.002528356483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45990.002528356483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45990.002528356483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45990.002528356483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45990.002528356483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45990.002528356483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45990.002528356483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45990.002528356483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45990.002528356483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45990.002528356483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45990.002528356483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45990.002528356483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45990.002528356483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45990.002528356483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45990.002528356483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45990.002528356483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45990.002528356483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45990.002528356483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45990.002528356483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45990.002528356483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45990.002528356483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45990.002528356483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45990.002528356483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45990.002528356483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45990.002528356483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45990.002528356483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45990.002528356483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45990.002528356483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45990.002528356483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45990.002528356483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45990.002528356483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45990.002528356483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45990.002528356483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45990.002528356483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45990.002528356483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45990.002528356483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45990.002528356483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45990.002528356483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45990.002528356483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45990.002528356483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45990.002528356483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45990.002528356483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45990.002528356483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45990.002528356483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45990.002528356483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45990.002528356483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45990.002528356483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45990.002528356483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45990.002528356483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45990.002528356483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45990.002528356483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45990.002528356483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45990.002528356483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45990.002528356483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45990.002528356483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45990.002528356483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45990.002528356483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45990.002528356483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45990.002528356483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45990.002528356483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45990.002528356483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45990.002528356483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45990.002528356483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45990.002528356483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45990.002528356483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45990.002528356483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45990.002528356483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45990.002528356483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45990.002528356483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45990.002528356483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45990.002528356483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45990.002528356483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45990.002528356483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45990.002528356483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45990.002528356483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45990.002528356483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45990.002528356483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45990.002528356483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45990.002528356483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45990.002528356483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45990.002528356483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45990.002528356483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45990.002528356483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45990.002528356483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45990.002528356483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45990.002528356483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45990.002528356483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45990.002528356483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45990.002528356483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45990.002528356483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45990.002528356483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45990.002528356483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45990.002528356483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45990.002528356483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45990.002528356483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45990.002528356483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45990.002528356483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45990.002528356483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45990.002528356483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45990.002528356483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45990.002528356483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45990.002528356483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45990.002528356483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45990.002528356483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45990.002528356483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45990.002528356483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45990.002528356483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45990.002528356483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45990.002528356483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45990.002528356483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45990.002528356483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45990.002528356483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45990.002528356483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45990.002528356483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45990.002528356483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45990.002528356483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45990.002528356483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45990.002528356483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45990.002528356483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45990.002528356483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45990.002528356483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45990.002528356483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45990.002528356483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45990.002528356483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45990.002528356483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45990.002528356483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45990.002528356483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45990.002528356483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45990.002528356483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45990.002528356483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45990.002528356483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45990.002528356483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45990.002528356483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45990.002528356483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45990.002528356483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45990.002528356483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45990.002528356483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45990.002528356483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45990.002528356483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45990.002528356483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45990.002528356483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45990.002528356483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45990.002528356483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45990.002528356483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45990.002528356483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45990.002528356483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45990.002528356483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45990.002528356483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45990.002528356483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45990.002528356483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45990.002528356483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45990.002528356483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45990.002528356483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45990.002528356483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45990.002528356483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45990.002528356483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45990.002528356483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45990.002528356483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45990.002528356483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45990.002528356483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45990.002528356483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45990.002528356483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45990.002528356483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45990.002528356483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45990.002528356483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45990.002528356483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45990.002528356483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45990.002528356483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45990.002528356483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45990.002528356483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45990.002528356483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45990.002528356483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45990.002528356483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45990.002528356483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45990.002528356483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45990.002528356483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45990.002528356483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45990.002528356483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45990.002528356483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45990.002528356483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45990.002528356483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45990.002528356483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45990.002528356483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45990.002528356483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45990.002528356483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45990.002528356483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45990.002528356483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45990.002528356483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45990.002528356483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45990.002528356483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45990.002528356483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45990.002528356483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45990.002528356483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45990.002528356483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45990.002528356483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45990.002528356483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45990.002528356483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45990.002528356483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45990.002528356483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45990.002528356483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45990.002528356483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45990.002528356483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45990.002528356483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45990.002528356483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45990.002528356483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45990.002528356483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45990.002528356483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45990.002528356483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45990.002528356483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45990.002528356483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45990.002528356483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45990.002528356483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45990.002528356483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45990.002528356483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45990.002528356483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45990.002528356483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45990.002528356483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45990.002528356483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45990.002528356483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45990.002528356483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45990.002528356483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45990.002528356483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45990.002528356483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45990.002528356483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45990.002528356483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45990.002528356483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45990.002528356483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45990.002528356483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45990.002528356483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45990.002528356483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45990.002528356483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45990.002528356483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45990.002528356483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45990.002528356483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45990.002528356483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45990.002528356483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45990.002528356483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45990.002528356483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45990.002528356483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45990.002528356483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45990.002528356483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45990.002528356483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45990.002528356483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45990.002528356483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45990.002528356483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45990.002528356483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45990.002528356483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45990.002528356483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45990.002528356483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45990.002528356483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45990.002528356483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45990.002528356483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45990.002528356483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45990.002528356483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45990.002528356483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45990.002528356483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45990.002528356483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45990.002528356483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45990.002528356483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45990.002528356483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45990.002528356483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45990.002528356483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45990.002528356483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45990.002528356483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45990.002528356483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45990.002528356483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45990.002528356483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45990.002528356483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45990.002528356483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45990.002528356483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45990.002528356483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45990.002528356483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45990.002528356483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45990.002528356483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45990.002528356483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45990.002528356483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45990.002528356483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45990.002528356483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45990.002528356483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45990.002528356483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45990.002528356483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45990.002528356483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45990.002528356483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45990.002528356483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45990.002528356483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45990.002528356483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45990.002528356483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45990.002528356483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45990.002528356483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45990.002528356483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45990.002528356483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45990.002528356483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45990.002528356483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45990.002528356483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45990.002528356483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45990.002528356483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45990.002528356483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45990.002528356483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45990.002528356483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45990.002528356483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45990.002528356483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45990.002528356483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45990.002528356483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45990.002528356483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45990.002528356483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45990.002528356483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45990.002528356483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45990.002528356483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45990.002528356483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45990.002528356483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45990.002528356483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45990.002528356483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45990.002528356483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45990.002528356483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45990.002528356483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45990.002528356483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45990.002528356483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45990.002528356483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45990.002528356483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45990.002528356483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45990.002528356483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45990.002528356483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45990.002528356483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45990.002528356483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45990.002528356483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45990.002528356483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45990.002528356483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45990.002528356483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45990.002528356483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45990.002528356483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45990.002528356483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45990.002528356483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45990.002528356483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45990.002528356483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45990.002528356483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45990.002528356483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45990.002528356483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45990.002528356483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45990.002528356483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45990.002528356483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45990.002528356483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45990.002528356483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45990.002528356483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45990.002528356483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45990.002528356483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45990.002528356483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45990.002528356483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45990.002528356483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45990.002528356483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45990.002528356483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45990.002528356483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45990.002528356483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45990.002528356483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45990.002528356483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45990.002528356483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45990.002528356483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45990.002528356483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45990.002528356483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45990.002528356483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45990.002528356483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45990.002528356483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45990.002528356483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45990.002528356483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45990.002528356483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45990.002528356483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45990.002528356483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45990.002528356483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45990.002528356483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45990.002528356483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45990.002528356483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45990.002528356483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45990.002528356483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45990.002528356483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45990.002528356483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45990.002528356483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45990.002528356483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45990.002528356483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45990.002528356483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45990.002528356483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45990.002528356483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45990.002528356483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45990.002528356483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45990.002528356483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45990.002528356483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45990.002528356483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45990.002528356483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45990.002528356483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45990.002528356483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45990.002528356483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45990.002528356483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45990.002528356483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45990.002528356483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45990.002528356483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45990.002528356483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45990.002528356483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45990.002528356483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45990.002528356483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45990.002528356483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45990.002528356483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45990.002528356483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45990.002528356483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45990.002528356483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45990.002528356483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45990.002528356483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45990.002528356483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45990.002528356483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45990.002528356483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45990.002528356483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45990.002528356483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45990.002528356483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45990.002528356483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45990.002528356483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45990.002528356483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45990.002528356483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45990.002528356483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45990.002528356483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45990.002528356483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45990.002528356483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45990.002528356483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45990.002528356483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45990.002528356483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45990.002528356483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45990.002528356483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45990.002528356483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45990.002528356483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45990.002528356483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45990.002528356483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45990.002528356483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45990.002528356483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45990.002528356483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45990.002528356483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45990.002528356483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45990.002528356483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45990.002528356483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45990.002528356483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45990.002528356483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45990.002528356483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45990.002528356483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45990.002528356483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45990.002528356483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45990.002528356483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45990.002528356483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45990.002528356483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45990.002528356483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45990.002528356483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45990.002528356483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45990.002528356483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45990.002528356483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45990.002528356483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45990.002528356483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45990.002528356483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45990.002528356483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45990.002528356483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45990.002528356483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45990.002528356483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45990.002528356483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45990.002528356483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45990.002528356483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45990.002528356483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45990.002528356483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45990.002528356483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45990.002528356483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45990.002528356483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45990.002528356483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45990.002528356483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45990.002528356483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45990.002528356483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45990.002528356483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45990.002528356483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45990.002528356483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45990.002528356483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45990.002528356483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45990.002528356483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45990.002528356483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45990.002528356483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45990.002528356483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45990.002528356483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45990.002528356483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45990.002528356483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45990.002528356483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45990.002528356483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45990.002528356483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45990.002528356483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45990.002528356483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45990.002528356483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45990.002528356483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45990.002528356483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45990.002528356483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45990.002528356483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45990.002528356483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45990.002528356483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45990.002528356483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45990.002528356483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45990.002528356483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45990.002528356483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45990.002528356483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45990.002528356483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45990.002528356483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45990.002528356483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45990.002528356483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45990.002528356483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45990.002528356483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45990.002528356483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45990.002528356483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45990.002528356483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45990.002528356483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45990.002528356483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45990.002528356483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45990.002528356483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45990.002528356483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45990.002528356483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45990.002528356483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45990.002528356483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45990.002528356483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45990.002528356483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45990.002528356483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45990.002528356483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45990.002528356483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45990.002528356483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45990.002528356483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45990.002528356483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45990.002528356483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45990.002528356483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45990.002528356483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45990.002528356483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45990.002528356483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45990.002528356483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45990.002528356483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45990.002528356483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45990.002528356483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45990.002528356483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45990.002528356483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45990.002528356483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45990.002528356483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45990.002528356483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45990.002528356483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45990.002528356483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45990.002528356483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45990.002528356483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45990.002528356483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45990.002528356483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45990.002528356483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45990.002528356483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45990.002528356483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45990.002528356483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45990.002528356483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45990.002528356483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45990.002528356483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45990.002528356483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45990.002528356483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45990.002528356483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45990.002528356483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45990.002528356483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45990.002528356483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45990.002528356483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45990.002528356483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45990.002528356483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45990.002528356483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45990.002528356483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45990.002528356483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45990.002528356483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45990.002528356483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45990.002528356483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45990.002528356483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45990.002528356483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45990.002528356483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45990.002528356483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45990.002528356483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45990.002528356483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45990.002528356483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45990.002528356483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45990.002528356483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45990.002528356483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45990.002528356483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45990.002528356483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45990.002528356483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45990.002528356483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45990.002528356483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45990.002528356483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45990.002528356483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45990.002528356483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45990.002528356483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45990.002528356483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45990.002528356483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45990.002528356483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45990.002528356483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45990.002528356483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45990.002528356483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45990.002528356483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45990.002528356483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45990.002528356483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45990.002528356483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45990.002528356483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45990.002528356483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45990.002528356483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45990.002528356483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45990.002528356483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45990.002528356483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45990.002528356483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45990.002528356483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45990.002528356483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45990.002528356483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45990.002528356483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45990.002528356483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45990.002528356483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45990.002528356483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45990.002528356483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45990.002528356483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45990.002528356483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45990.002528356483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45990.002528356483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45990.002528356483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45990.002528356483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45990.002528356483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45990.002528356483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45990.002528356483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45990.002528356483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45990.002528356483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45990.002528356483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45990.002528356483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45990.002528356483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45990.002528356483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45990.002528356483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45990.002528356483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45990.002528356483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45990.002528356483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45990.002528356483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45990.002528356483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45990.002528356483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45990.002528356483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45990.002528356483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45990.002528356483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45990.002528356483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45990.002528356483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45990.002528356483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45990.002528356483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45990.002528356483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45990.002528356483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45990.002528356483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45990.002528356483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45990.002528356483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45990.002528356483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45990.002528356483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45990.002528356483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45990.002528356483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45990.002528356483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45990.002528356483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45990.002528356483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45990.002528356483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45990.002528356483</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286.52181076388661</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45990.002528356483</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45990.002528356483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45990.002528356483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45990.002528356483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45990.002528356483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45990.002528356483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45990.002528356483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45990.002528356483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45990.002528356483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45990.002528356483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45990.002528356483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45990.002528356483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45990.002528356483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45990.002528356483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45990.002528356483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45990.002528356483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45990.002528356483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45990.002528356483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45990.002528356483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45990.002528356483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45990.002528356483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45990.002528356483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45990.002528356483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45990.002528356483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45990.002528356483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45990.002528356483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45990.002528356483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45990.002528356483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45990.002528356483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45990.002528356483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45990.002528356483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45990.002528356483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45990.002528356483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45990.002528356483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45990.002528356483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45990.002528356483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45990.002528356483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45990.002528356483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45990.002528356483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45990.002528356483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45990.002528356483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45990.002528356483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45990.002528356483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45990.002528356483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45990.002528356483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45990.002528356483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45990.002528356483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45990.002528356483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45990.002528356483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45990.002528356483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45990.002528356483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45990.002528356483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45990.002528356483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45990.002528356483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45990.002528356483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45990.002528356483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45990.002528356483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45990.002528356483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45990.002528356483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45990.002528356483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45990.002528356483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45990.002528356483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45990.002528356483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45990.002528356483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45990.002528356483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45990.002528356483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45990.002528356483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45990.002528356483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45990.002528356483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45990.002528356483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45990.002528356483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45990.002528356483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45990.002528356483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45990.002528356483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45990.002528356483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45990.002528356483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45990.002528356483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45990.002528356483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45990.002528356483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45990.002528356483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45990.002528356483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45990.002528356483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45990.002528356483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45990.002528356483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45990.002528356483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45990.002528356483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45990.002528356483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45990.002528356483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45990.002528356483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45990.002528356483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45990.002528356483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45990.002528356483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45990.002528356483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45990.002528356483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45990.002528356483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45990.002528356483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45990.002528356483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45990.002528356483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45990.002528356483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45990.002528356483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45990.002528356483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45990.002528356483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45990.002528356483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45990.002528356483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45990.002528356483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45990.002528356483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45990.002528356483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45990.002528356483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45990.002528356483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45990.002528356483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45990.002528356483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45990.002528356483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45990.002528356483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45990.002528356483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45990.002528356483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45990.002528356483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45990.002528356483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45990.002528356483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45990.002528356483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45990.002528356483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45990.002528356483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45990.002528356483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45990.002528356483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45990.002528356483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45990.002528356483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45990.002528356483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45990.002528356483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45990.002528356483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45990.002528356483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45990.002528356483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45990.002528356483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45990.002528356483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45990.002528356483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45990.002528356483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45990.002528356483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45990.002528356483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45990.002528356483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45990.002528356483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45990.002528356483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45990.002528356483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45990.002528356483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45990.002528356483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45990.002528356483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45990.002528356483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45990.002528356483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45990.002528356483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45990.002528356483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45990.002528356483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45990.002528356483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45990.002528356483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45990.002528356483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45990.002528356483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45990.002528356483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45990.002528356483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45990.002528356483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45990.002528356483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45990.002528356483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45990.002528356483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45990.002528356483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45990.002528356483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45990.002528356483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45990.002528356483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45990.002528356483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45990.002528356483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45990.002528356483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45990.002528356483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45990.002528356483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45990.002528356483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45990.002528356483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45990.002528356483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45990.002528356483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45990.002528356483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45990.002528356483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45990.002528356483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45990.002528356483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45990.002528356483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45990.002528356483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45990.002528356483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45990.002528356483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45990.002528356483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45990.002528356483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45990.002528356483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45990.002528356483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45990.002528356483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45990.002528356483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45990.002528356483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45990.002528356483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45990.002528356483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45990.002528356483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45990.002528356483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45990.002528356483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45990.002528356483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45990.002528356483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45990.002528356483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45990.002528356483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45990.002528356483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45990.002528356483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45990.002528356483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45990.002528356483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45990.002528356483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45990.002528356483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45990.002528356483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45990.002528356483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45990.002528356483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45990.002528356483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45990.002528356483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45990.002528356483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45990.002528356483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45990.002528356483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45990.002528356483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45990.002528356483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45990.002528356483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45990.002528356483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45990.002528356483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45990.002528356483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45990.002528356483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45990.002528356483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45990.002528356483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45990.002528356483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45990.002528356483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45990.002528356483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45990.002528356483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45990.002528356483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45990.002528356483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45990.002528356483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45990.002528356483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45990.002528356483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45990.002528356483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45990.002528356483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45990.002528356483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45990.002528356483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45990.002528356483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45990.002528356483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45990.002528356483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45990.002528356483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45990.002528356483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45990.002528356483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45990.002528356483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45990.002528356483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45990.002528356483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45990.002528356483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45990.002528356483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45990.002528356483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45990.002528356483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45990.002528356483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45990.002528356483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45990.002528356483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45990.002528356483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45990.002528356483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45990.002528356483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45990.002528356483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45990.002528356483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45990.002528356483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45990.002528356483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45990.002528356483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45990.002528356483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45990.002528356483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45990.002528356483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45990.002528356483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45990.002528356483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45990.002528356483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45990.002528356483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45990.002528356483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45990.002528356483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45990.002528356483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45990.002528356483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45990.002528356483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45990.002528356483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45990.002528356483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45990.002528356483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45990.002528356483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45990.002528356483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45990.002528356483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45990.002528356483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45990.002528356483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45990.002528356483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45990.002528356483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45990.002528356483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45990.002528356483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45990.002528356483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45990.002528356483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45990.002528356483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45990.002528356483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45990.002528356483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45990.002528356483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45990.002528356483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45990.002528356483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45990.002528356483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45990.002528356483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45990.002528356483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45990.002528356483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45990.002528356483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45990.002528356483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45990.002528356483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45990.002528356483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45990.002528356483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45990.002528356483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45990.002528356483</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6" sqref="D16"/>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3"/>
    </row>
    <row r="2" spans="1:13" s="39" customFormat="1">
      <c r="A2" s="37" t="s">
        <v>39112</v>
      </c>
      <c r="B2" s="37" t="str">
        <f>IFERROR(VLOOKUP(D2,DB!A:K,11,0),"")</f>
        <v>R5</v>
      </c>
      <c r="C2" s="37">
        <v>3</v>
      </c>
      <c r="D2" s="103" t="s">
        <v>36011</v>
      </c>
      <c r="E2" s="37" t="s">
        <v>39021</v>
      </c>
      <c r="F2" s="38">
        <v>45891.832060185188</v>
      </c>
      <c r="G2" s="105">
        <f ca="1">IFERROR(NOW()-F2,"")</f>
        <v>98.170468171294488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63.813651041666162</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41.341417245370394</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8.6292297453692299</v>
      </c>
      <c r="H5" s="139">
        <v>45981.360798611109</v>
      </c>
      <c r="I5" s="106" t="str">
        <f>IFERROR(VLOOKUP(D5,DB!A:F,6,0),"")</f>
        <v>SCECO</v>
      </c>
      <c r="J5" s="106" t="str">
        <f>IFERROR(VLOOKUP(D5,DB!A:G,7,0),"")</f>
        <v>Dead</v>
      </c>
      <c r="K5" s="106" t="s">
        <v>39119</v>
      </c>
      <c r="L5" s="106" t="str">
        <f>IFERROR(VLOOKUP(D5,DB!A:I,9,0),"")</f>
        <v>Latis</v>
      </c>
    </row>
    <row r="6" spans="1:13">
      <c r="A6" s="106" t="s">
        <v>39120</v>
      </c>
      <c r="B6" s="106" t="str">
        <f>IFERROR(VLOOKUP(D6,DB!A:K,11,0),"")</f>
        <v>R5</v>
      </c>
      <c r="C6" s="106">
        <v>1</v>
      </c>
      <c r="D6" s="106" t="s">
        <v>32860</v>
      </c>
      <c r="E6" s="106" t="s">
        <v>39021</v>
      </c>
      <c r="F6" s="139">
        <v>45989.831875000003</v>
      </c>
      <c r="G6" s="108">
        <f t="shared" ref="G6:G7" ca="1" si="2">IFERROR(NOW()-F6,"")</f>
        <v>0.17065335647930624</v>
      </c>
      <c r="H6" s="139">
        <v>45989.956180555557</v>
      </c>
      <c r="I6" s="106" t="str">
        <f>IFERROR(VLOOKUP(D6,DB!A:F,6,0),"")</f>
        <v>SCECO</v>
      </c>
      <c r="J6" s="106" t="str">
        <f>IFERROR(VLOOKUP(D6,DB!A:G,7,0),"")</f>
        <v>Dead</v>
      </c>
      <c r="K6" s="106" t="s">
        <v>39121</v>
      </c>
      <c r="L6" s="106" t="str">
        <f>IFERROR(VLOOKUP(D6,DB!A:I,9,0),"")</f>
        <v>Latis</v>
      </c>
      <c r="M6" s="39"/>
    </row>
    <row r="7" spans="1:13">
      <c r="A7" s="106" t="s">
        <v>39122</v>
      </c>
      <c r="B7" s="106" t="str">
        <f>IFERROR(VLOOKUP(D7,DB!A:K,11,0),"")</f>
        <v>R5</v>
      </c>
      <c r="C7" s="106">
        <v>1</v>
      </c>
      <c r="D7" s="106" t="s">
        <v>32330</v>
      </c>
      <c r="E7" s="106" t="s">
        <v>39021</v>
      </c>
      <c r="F7" s="107">
        <v>45989.974305555559</v>
      </c>
      <c r="G7" s="108">
        <f t="shared" ca="1" si="2"/>
        <v>2.8222800923686009E-2</v>
      </c>
      <c r="H7" s="139">
        <v>45989.96875</v>
      </c>
      <c r="I7" s="106" t="s">
        <v>39123</v>
      </c>
      <c r="J7" s="106" t="str">
        <f>IFERROR(VLOOKUP(D7,DB!A:G,7,0),"")</f>
        <v>Dead</v>
      </c>
      <c r="K7" s="106" t="s">
        <v>39124</v>
      </c>
      <c r="L7" s="106" t="str">
        <f>IFERROR(VLOOKUP(D7,DB!A:I,9,0),"")</f>
        <v>Latis</v>
      </c>
      <c r="M7" s="39"/>
    </row>
    <row r="8" spans="1:13" ht="30.75">
      <c r="A8" s="37" t="s">
        <v>39125</v>
      </c>
      <c r="B8" s="37" t="str">
        <f>IFERROR(VLOOKUP(D8,DB!A:K,11,0),"")</f>
        <v>R5</v>
      </c>
      <c r="C8" s="37">
        <v>1</v>
      </c>
      <c r="D8" s="106" t="s">
        <v>32026</v>
      </c>
      <c r="E8" s="37" t="s">
        <v>39021</v>
      </c>
      <c r="F8" s="38">
        <v>45989.951909722222</v>
      </c>
      <c r="G8" s="138">
        <f ca="1">IFERROR(NOW()-F8,"")</f>
        <v>5.0618634260899853E-2</v>
      </c>
      <c r="H8" s="38">
        <v>45989.971354166664</v>
      </c>
      <c r="I8" s="37" t="str">
        <f>IFERROR(VLOOKUP(D8,DB!A:F,6,0),"")</f>
        <v>SCECO</v>
      </c>
      <c r="J8" s="37" t="str">
        <f>IFERROR(VLOOKUP(D8,DB!A:G,7,0),"")</f>
        <v>Dead</v>
      </c>
      <c r="K8" s="37" t="s">
        <v>39126</v>
      </c>
      <c r="L8" s="37" t="str">
        <f>IFERROR(VLOOKUP(D8,DB!A:I,9,0),"")</f>
        <v>Latis</v>
      </c>
    </row>
    <row r="9" spans="1:13">
      <c r="A9" s="37"/>
      <c r="B9" s="37" t="str">
        <f>IFERROR(VLOOKUP(D9,DB!A:K,11,0),"")</f>
        <v/>
      </c>
      <c r="C9" s="37"/>
      <c r="D9" s="106"/>
      <c r="E9" s="37"/>
      <c r="F9" s="38"/>
      <c r="G9" s="138">
        <f ca="1">IFERROR(NOW()-F9,"")</f>
        <v>45990.002528356483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45990.002528356483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45990.002528356483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45990.002528356483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45990.002528356483</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8">
        <f ca="1">IFERROR(NOW()-F14,"")</f>
        <v>45990.002528356483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45990.002528356483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45990.002528356483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45990.002528356483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45990.002528356483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45990.002528356483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45990.002528356483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45990.002528356483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45990.002528356483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45990.002528356483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45990.002528356483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45990.002528356483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45990.002528356483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45990.002528356483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45990.002528356483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45990.002528356483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45990.002528356483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45990.002528356483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45990.002528356483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45990.002528356483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45990.002528356483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45990.002528356483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45990.002528356483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45990.002528356483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45990.002528356483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45990.002528356483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8">
        <f ca="1">IFERROR(NOW()-F40,"")</f>
        <v>45990.002528356483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8">
        <f ca="1">IFERROR(NOW()-F41,"")</f>
        <v>45990.002528356483</v>
      </c>
      <c r="H41" s="38"/>
      <c r="I41" s="37" t="str">
        <f>IFERROR(VLOOKUP(D41,DB!A:F,6,0),"")</f>
        <v/>
      </c>
      <c r="J41" s="37" t="str">
        <f>IFERROR(VLOOKUP(D41,DB!A:G,7,0),"")</f>
        <v/>
      </c>
      <c r="K41" s="37"/>
      <c r="L41" s="37" t="str">
        <f>IFERROR(VLOOKUP(D41,DB!A:I,9,0),"")</f>
        <v/>
      </c>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row r="49" spans="1:12">
      <c r="A49" s="103"/>
      <c r="B49" s="103"/>
      <c r="C49" s="103"/>
      <c r="D49" s="103"/>
      <c r="E49" s="103"/>
      <c r="F49" s="139"/>
      <c r="G49" s="105"/>
      <c r="H49" s="139"/>
      <c r="I49" s="103"/>
      <c r="J49" s="103"/>
      <c r="K49" s="103"/>
      <c r="L49" s="103"/>
    </row>
    <row r="50" spans="1:12">
      <c r="A50" s="103"/>
      <c r="B50" s="103"/>
      <c r="C50" s="103"/>
      <c r="D50" s="103"/>
      <c r="E50" s="103"/>
      <c r="F50" s="139"/>
      <c r="G50" s="105"/>
      <c r="H50" s="139"/>
      <c r="I50" s="103"/>
      <c r="J50" s="103"/>
      <c r="K50" s="103"/>
      <c r="L50" s="103"/>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19921875" style="26" bestFit="1" customWidth="1"/>
    <col min="8" max="8" width="22.796875" style="40" bestFit="1" customWidth="1"/>
    <col min="9" max="9" width="11.59765625" style="24" bestFit="1" customWidth="1"/>
    <col min="10" max="10" width="12.8984375" style="24" customWidth="1"/>
    <col min="11" max="11" width="48.796875"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39010</v>
      </c>
      <c r="B1" s="150" t="s">
        <v>39011</v>
      </c>
      <c r="C1" s="150" t="s">
        <v>39012</v>
      </c>
      <c r="D1" s="150" t="s">
        <v>166</v>
      </c>
      <c r="E1" s="150" t="s">
        <v>39013</v>
      </c>
      <c r="F1" s="151" t="s">
        <v>39014</v>
      </c>
      <c r="G1" s="152" t="s">
        <v>39015</v>
      </c>
      <c r="H1" s="151" t="s">
        <v>39016</v>
      </c>
      <c r="I1" s="150" t="s">
        <v>39017</v>
      </c>
      <c r="J1" s="150" t="s">
        <v>39018</v>
      </c>
      <c r="K1" s="150" t="s">
        <v>39019</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39127</v>
      </c>
      <c r="B2" s="141" t="str">
        <f>IFERROR(VLOOKUP(D2,DB!A:K,11,0),"")</f>
        <v>R6</v>
      </c>
      <c r="C2" s="142">
        <v>1</v>
      </c>
      <c r="D2" s="141" t="s">
        <v>37470</v>
      </c>
      <c r="E2" s="143" t="s">
        <v>39021</v>
      </c>
      <c r="F2" s="144">
        <v>45989.760231481479</v>
      </c>
      <c r="G2" s="145">
        <f ca="1">IFERROR(NOW()-F2,"-")</f>
        <v>0.24229687500337604</v>
      </c>
      <c r="H2" s="146">
        <v>45989.754675925928</v>
      </c>
      <c r="I2" s="141" t="str">
        <f>IFERROR(VLOOKUP(D2,DB!A:F,6,0),"")</f>
        <v>Generator-SG</v>
      </c>
      <c r="J2" s="141" t="str">
        <f>IFERROR(VLOOKUP(D2,DB!A:G,7,0),"")</f>
        <v>Vandalized</v>
      </c>
      <c r="K2" s="147" t="s">
        <v>39128</v>
      </c>
      <c r="L2" s="148" t="str">
        <f>IFERROR(VLOOKUP(D2,DB!A:I,9,0),"")</f>
        <v>Latis</v>
      </c>
    </row>
    <row r="3" spans="1:16382" ht="31.5" customHeight="1">
      <c r="A3" s="118" t="s">
        <v>39129</v>
      </c>
      <c r="B3" s="119" t="str">
        <f>IFERROR(VLOOKUP(D3,DB!A:K,11,0),"")</f>
        <v>R6</v>
      </c>
      <c r="C3" s="120">
        <v>1</v>
      </c>
      <c r="D3" s="119" t="s">
        <v>31421</v>
      </c>
      <c r="E3" s="119" t="s">
        <v>39130</v>
      </c>
      <c r="F3" s="121">
        <v>45989.879212962966</v>
      </c>
      <c r="G3" s="72">
        <f ca="1">IFERROR(NOW()-F3,"-")</f>
        <v>0.12331539351725951</v>
      </c>
      <c r="H3" s="121">
        <v>45989.959374999999</v>
      </c>
      <c r="I3" s="119" t="str">
        <f>IFERROR(VLOOKUP(D3,DB!A:F,6,0),"")</f>
        <v>SCECO</v>
      </c>
      <c r="J3" s="119" t="str">
        <f>IFERROR(VLOOKUP(D3,DB!A:G,7,0),"")</f>
        <v>Dead+No BB Design</v>
      </c>
      <c r="K3" s="122" t="s">
        <v>39131</v>
      </c>
      <c r="L3" s="148" t="str">
        <f>IFERROR(VLOOKUP(D3,DB!A:I,9,0),"")</f>
        <v>Latis</v>
      </c>
    </row>
    <row r="4" spans="1:16382" ht="31.5" customHeight="1">
      <c r="A4" s="118"/>
      <c r="B4" s="119" t="str">
        <f>IFERROR(VLOOKUP(D4,DB!A:K,11,0),"")</f>
        <v/>
      </c>
      <c r="C4" s="120"/>
      <c r="D4" s="119"/>
      <c r="E4" s="106"/>
      <c r="F4" s="121"/>
      <c r="G4" s="72">
        <f ca="1">IFERROR(NOW()-F4,"-")</f>
        <v>45990.002528356483</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45990.002528356483</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45990.002528356483</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45990.002528356483</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45990.002528356483</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45990.002528356483</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45990.002528356483</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45990.002528356483</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45990.002528356483</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45990.002528356483</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45990.002528356483</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45990.002528356483</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45990.002528356483</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45990.002528356483</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45990.002528356483</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45990.002528356483</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45990.002528356483</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ca="1">IFERROR(NOW()-F21,"-")</f>
        <v>45990.002528356483</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ca="1">IFERROR(NOW()-F22,"-")</f>
        <v>45990.002528356483</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45990.002528356483</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45990.002528356483</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45990.002528356483</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45990.002528356483</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45990.002528356483</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45990.002528356483</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45990.002528356483</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45990.002528356483</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45990.002528356483</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45990.002528356483</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45990.002528356483</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45990.002528356483</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45990.002528356483</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45990.002528356483</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45990.002528356483</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45990.002528356483</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45990.002528356483</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45990.002528356483</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45990.002528356483</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45990.002528356483</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45990.002528356483</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45990.002528356483</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45990.002528356483</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45990.002528356483</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45990.002528356483</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45990.002528356483</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45990.002528356483</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45990.002528356483</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45990.002528356483</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45990.002528356483</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45990.002528356483</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45990.002528356483</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45990.002528356483</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45990.002528356483</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45990.002528356483</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45990.002528356483</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45990.002528356483</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45990.002528356483</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45990.002528356483</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45990.002528356483</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45990.002528356483</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45990.002528356483</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45990.002528356483</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45990.002528356483</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45990.002528356483</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45990.002528356483</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45990.002528356483</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45990.002528356483</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45990.002528356483</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45990.002528356483</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45990.002528356483</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45990.002528356483</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45990.002528356483</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45990.002528356483</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45990.002528356483</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45990.002528356483</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45990.002528356483</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45990.002528356483</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45990.002528356483</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45990.002528356483</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45990.002528356483</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45990.002528356483</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45990.002528356483</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45990.002528356483</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45990.002528356483</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45990.002528356483</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45990.002528356483</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45990.002528356483</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45990.002528356483</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45990.002528356483</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45990.002528356483</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45990.002528356483</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45990.002528356483</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45990.002528356483</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45990.002528356483</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45990.002528356483</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45990.002528356483</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45990.002528356483</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45990.002528356483</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45990.002528356483</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45990.002528356483</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45990.002528356483</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45990.002528356483</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45990.002528356483</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45990.002528356483</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45990.002528356483</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45990.002528356483</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45990.002528356483</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45990.002528356483</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45990.002528356483</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45990.002528356483</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45990.002528356483</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45990.002528356483</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45990.002528356483</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45990.002528356483</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45990.002528356483</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45990.002528356483</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45990.002528356483</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45990.002528356483</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45990.002528356483</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45990.002528356483</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45990.002528356483</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45990.002528356483</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45990.002528356483</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45990.002528356483</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45990.002528356483</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45990.002528356483</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45990.002528356483</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45990.002528356483</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45990.002528356483</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45990.002528356483</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45990.002528356483</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45990.002528356483</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45990.002528356483</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45990.002528356483</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45990.002528356483</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45990.002528356483</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45990.002528356483</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45990.002528356483</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45990.002528356483</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45990.002528356483</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45990.002528356483</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45990.002528356483</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45990.002528356483</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45990.002528356483</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45990.002528356483</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45990.002528356483</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45990.002528356483</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45990.002528356483</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45990.002528356483</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45990.002528356483</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45990.002528356483</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45990.002528356483</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45990.002528356483</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45990.002528356483</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45990.002528356483</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45990.002528356483</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45990.002528356483</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45990.002528356483</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45990.002528356483</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45990.002528356483</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45990.002528356483</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45990.002528356483</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45990.002528356483</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45990.002528356483</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45990.002528356483</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45990.002528356483</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45990.002528356483</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45990.002528356483</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45990.002528356483</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45990.002528356483</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45990.002528356483</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45990.002528356483</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45990.002528356483</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45990.002528356483</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45990.002528356483</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45990.002528356483</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45990.002528356483</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45990.002528356483</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45990.002528356483</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45990.002528356483</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45990.002528356483</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45990.002528356483</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45990.002528356483</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45990.002528356483</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45990.002528356483</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45990.002528356483</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45990.002528356483</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45990.002528356483</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45990.002528356483</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45990.002528356483</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45990.002528356483</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45990.002528356483</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45990.002528356483</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45990.002528356483</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45990.002528356483</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45990.002528356483</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45990.002528356483</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45990.002528356483</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45990.002528356483</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45990.002528356483</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45990.002528356483</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45990.002528356483</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45990.002528356483</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45990.002528356483</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45990.002528356483</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45990.002528356483</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45990.002528356483</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45990.002528356483</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45990.002528356483</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45990.002528356483</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45990.002528356483</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45990.002528356483</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45990.002528356483</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45990.002528356483</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45990.002528356483</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45990.002528356483</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45990.002528356483</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45990.002528356483</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45990.002528356483</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45990.002528356483</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45990.002528356483</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45990.002528356483</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45990.002528356483</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45990.002528356483</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45990.002528356483</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45990.002528356483</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45990.002528356483</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45990.002528356483</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45990.002528356483</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45990.002528356483</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45990.002528356483</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45990.002528356483</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45990.002528356483</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45990.002528356483</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45990.002528356483</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45990.002528356483</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45990.002528356483</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45990.002528356483</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45990.002528356483</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45990.002528356483</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45990.002528356483</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45990.002528356483</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45990.002528356483</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45990.002528356483</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45990.002528356483</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45990.002528356483</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45990.002528356483</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45990.002528356483</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45990.002528356483</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45990.002528356483</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45990.002528356483</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45990.002528356483</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45990.002528356483</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45990.002528356483</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45990.002528356483</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45990.002528356483</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45990.002528356483</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45990.002528356483</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45990.002528356483</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45990.002528356483</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45990.002528356483</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45990.002528356483</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45990.002528356483</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45990.002528356483</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45990.002528356483</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45990.002528356483</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45990.002528356483</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45990.002528356483</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45990.002528356483</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45990.002528356483</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45990.002528356483</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45990.002528356483</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45990.002528356483</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45990.002528356483</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45990.002528356483</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45990.002528356483</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45990.002528356483</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45990.002528356483</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45990.002528356483</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45990.002528356483</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45990.002528356483</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45990.002528356483</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45990.002528356483</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45990.002528356483</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45990.002528356483</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45990.002528356483</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45990.002528356483</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45990.002528356483</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45990.002528356483</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45990.002528356483</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45990.002528356483</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45990.002528356483</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45990.002528356483</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45990.002528356483</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45990.002528356483</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45990.002528356483</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45990.002528356483</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45990.002528356483</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45990.002528356483</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45990.002528356483</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45990.002528356483</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45990.002528356483</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45990.002528356483</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45990.002528356483</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45990.002528356483</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45990.002528356483</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45990.002528356483</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45990.002528356483</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45990.002528356483</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45990.002528356483</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45990.002528356483</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45990.002528356483</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45990.002528356483</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45990.002528356483</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45990.002528356483</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45990.002528356483</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45990.002528356483</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45990.002528356483</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45990.002528356483</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45990.002528356483</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45990.002528356483</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45990.002528356483</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45990.002528356483</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45990.002528356483</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45990.002528356483</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45990.002528356483</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45990.002528356483</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45990.002528356483</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45990.002528356483</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45990.002528356483</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45990.002528356483</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45990.002528356483</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45990.002528356483</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45990.002528356483</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45990.002528356483</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45990.002528356483</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45990.002528356483</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45990.002528356483</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45990.002528356483</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45990.002528356483</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45990.002528356483</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45990.002528356483</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45990.002528356483</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45990.002528356483</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45990.002528356483</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45990.002528356483</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45990.002528356483</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45990.002528356483</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45990.002528356483</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45990.002528356483</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45990.002528356483</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45990.002528356483</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45990.002528356483</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45990.002528356483</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45990.002528356483</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45990.002528356483</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45990.002528356483</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45990.002528356483</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45990.002528356483</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45990.002528356483</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45990.002528356483</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45990.002528356483</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45990.002528356483</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45990.002528356483</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45990.002528356483</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45990.002528356483</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45990.002528356483</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45990.002528356483</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45990.002528356483</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45990.002528356483</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45990.002528356483</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45990.002528356483</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45990.002528356483</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45990.002528356483</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45990.002528356483</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45990.002528356483</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45990.002528356483</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45990.002528356483</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45990.002528356483</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45990.002528356483</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45990.002528356483</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45990.002528356483</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45990.002528356483</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45990.002528356483</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45990.002528356483</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45990.002528356483</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45990.002528356483</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45990.002528356483</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45990.002528356483</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45990.002528356483</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45990.002528356483</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45990.002528356483</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45990.002528356483</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45990.002528356483</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45990.002528356483</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45990.002528356483</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45990.002528356483</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45990.002528356483</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45990.002528356483</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45990.002528356483</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45990.002528356483</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45990.002528356483</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45990.002528356483</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45990.002528356483</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45990.002528356483</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45990.002528356483</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45990.002528356483</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45990.002528356483</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45990.002528356483</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45990.002528356483</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45990.002528356483</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45990.002528356483</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45990.002528356483</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45990.002528356483</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45990.002528356483</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45990.002528356483</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45990.002528356483</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45990.002528356483</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45990.002528356483</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45990.002528356483</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45990.002528356483</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45990.002528356483</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45990.002528356483</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45990.002528356483</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45990.002528356483</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45990.002528356483</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45990.002528356483</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45990.002528356483</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45990.002528356483</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45990.002528356483</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45990.002528356483</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45990.002528356483</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45990.002528356483</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45990.002528356483</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45990.002528356483</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45990.002528356483</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45990.002528356483</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45990.002528356483</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45990.002528356483</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45990.002528356483</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45990.002528356483</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45990.002528356483</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45990.002528356483</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45990.002528356483</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45990.002528356483</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45990.002528356483</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45990.002528356483</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45990.002528356483</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45990.002528356483</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45990.002528356483</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45990.002528356483</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45990.002528356483</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45990.002528356483</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45990.002528356483</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45990.002528356483</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45990.002528356483</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45990.002528356483</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45990.002528356483</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45990.002528356483</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45990.002528356483</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45990.002528356483</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45990.002528356483</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45990.002528356483</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45990.002528356483</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45990.002528356483</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45990.002528356483</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45990.002528356483</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45990.002528356483</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45990.002528356483</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45990.002528356483</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45990.002528356483</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45990.002528356483</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45990.002528356483</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45990.002528356483</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45990.002528356483</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45990.002528356483</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45990.002528356483</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45990.002528356483</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45990.002528356483</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45990.002528356483</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45990.002528356483</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45990.002528356483</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45990.002528356483</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45990.002528356483</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45990.002528356483</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45990.002528356483</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45990.002528356483</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45990.002528356483</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45990.002528356483</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45990.002528356483</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45990.002528356483</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45990.002528356483</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45990.002528356483</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45990.002528356483</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2025-11-28T21:05:37Z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